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 activeTab="5"/>
  </bookViews>
  <sheets>
    <sheet name="Титул, п.п.1-4" sheetId="3" r:id="rId1"/>
    <sheet name="табл2-2017" sheetId="6" r:id="rId2"/>
    <sheet name="табл2-2018" sheetId="18" r:id="rId3"/>
    <sheet name="табл2-2019" sheetId="19" r:id="rId4"/>
    <sheet name="табл.2.1" sheetId="7" r:id="rId5"/>
    <sheet name="Показатели соц.эфф-ти" sheetId="5" r:id="rId6"/>
  </sheets>
  <calcPr calcId="144525"/>
</workbook>
</file>

<file path=xl/calcChain.xml><?xml version="1.0" encoding="utf-8"?>
<calcChain xmlns="http://schemas.openxmlformats.org/spreadsheetml/2006/main">
  <c r="C39" i="3" l="1"/>
  <c r="D103" i="6"/>
  <c r="F106" i="6"/>
  <c r="E14" i="18"/>
  <c r="G98" i="6" l="1"/>
  <c r="G96" i="6" s="1"/>
  <c r="D96" i="6" s="1"/>
  <c r="D106" i="6"/>
  <c r="E28" i="6"/>
  <c r="D28" i="6" s="1"/>
  <c r="E74" i="6"/>
  <c r="E82" i="6"/>
  <c r="E80" i="6" s="1"/>
  <c r="F86" i="6"/>
  <c r="F85" i="6" s="1"/>
  <c r="D75" i="6"/>
  <c r="D86" i="6"/>
  <c r="F91" i="19"/>
  <c r="F91" i="18"/>
  <c r="D41" i="18"/>
  <c r="D42" i="18"/>
  <c r="D43" i="18"/>
  <c r="D40" i="18" s="1"/>
  <c r="D45" i="18"/>
  <c r="D46" i="18"/>
  <c r="D47" i="18"/>
  <c r="D48" i="18"/>
  <c r="D49" i="18"/>
  <c r="D50" i="18"/>
  <c r="D51" i="18"/>
  <c r="D52" i="18"/>
  <c r="D53" i="18"/>
  <c r="D54" i="18"/>
  <c r="D56" i="18"/>
  <c r="D57" i="18"/>
  <c r="D58" i="18"/>
  <c r="D59" i="18"/>
  <c r="D55" i="18"/>
  <c r="D68" i="18"/>
  <c r="D67" i="18" s="1"/>
  <c r="D65" i="18" s="1"/>
  <c r="D69" i="18"/>
  <c r="D70" i="18"/>
  <c r="D82" i="18"/>
  <c r="D81" i="18" s="1"/>
  <c r="D86" i="18"/>
  <c r="D87" i="18"/>
  <c r="D85" i="18" s="1"/>
  <c r="D83" i="18" s="1"/>
  <c r="D92" i="18"/>
  <c r="D91" i="18" s="1"/>
  <c r="D93" i="18"/>
  <c r="G99" i="18"/>
  <c r="D99" i="18"/>
  <c r="G101" i="18"/>
  <c r="D101" i="18" s="1"/>
  <c r="D41" i="6"/>
  <c r="D42" i="6"/>
  <c r="D43" i="6"/>
  <c r="D45" i="6"/>
  <c r="D46" i="6"/>
  <c r="D47" i="6"/>
  <c r="D48" i="6"/>
  <c r="D49" i="6"/>
  <c r="D50" i="6"/>
  <c r="D51" i="6"/>
  <c r="D52" i="6"/>
  <c r="D53" i="6"/>
  <c r="D54" i="6"/>
  <c r="D56" i="6"/>
  <c r="D57" i="6"/>
  <c r="D58" i="6"/>
  <c r="D59" i="6"/>
  <c r="D66" i="6"/>
  <c r="D67" i="6"/>
  <c r="D78" i="6"/>
  <c r="D84" i="6"/>
  <c r="D88" i="6"/>
  <c r="E40" i="18"/>
  <c r="E38" i="18" s="1"/>
  <c r="E26" i="18" s="1"/>
  <c r="E25" i="18" s="1"/>
  <c r="E44" i="18"/>
  <c r="E55" i="18"/>
  <c r="E40" i="6"/>
  <c r="E44" i="6"/>
  <c r="E55" i="6"/>
  <c r="D93" i="19"/>
  <c r="D51" i="19"/>
  <c r="E28" i="19"/>
  <c r="F18" i="6"/>
  <c r="D18" i="6" s="1"/>
  <c r="F18" i="19"/>
  <c r="H104" i="19"/>
  <c r="H105" i="19"/>
  <c r="H106" i="19"/>
  <c r="H103" i="19"/>
  <c r="D106" i="19"/>
  <c r="D105" i="19"/>
  <c r="D103" i="19"/>
  <c r="G101" i="19"/>
  <c r="D101" i="19"/>
  <c r="D100" i="19"/>
  <c r="G99" i="19"/>
  <c r="D99" i="19" s="1"/>
  <c r="D98" i="19"/>
  <c r="D97" i="19"/>
  <c r="G96" i="19"/>
  <c r="D96" i="19" s="1"/>
  <c r="D92" i="19"/>
  <c r="D91" i="19" s="1"/>
  <c r="D90" i="19"/>
  <c r="F89" i="19"/>
  <c r="D89" i="19"/>
  <c r="D87" i="19"/>
  <c r="D86" i="19"/>
  <c r="D85" i="19" s="1"/>
  <c r="D83" i="19" s="1"/>
  <c r="E83" i="19"/>
  <c r="D82" i="19"/>
  <c r="D81" i="19" s="1"/>
  <c r="E81" i="19"/>
  <c r="D80" i="19"/>
  <c r="D79" i="19"/>
  <c r="D78" i="19"/>
  <c r="E77" i="19"/>
  <c r="D77" i="19"/>
  <c r="D70" i="19"/>
  <c r="D69" i="19"/>
  <c r="D68" i="19"/>
  <c r="E67" i="19"/>
  <c r="E65" i="19" s="1"/>
  <c r="D62" i="19"/>
  <c r="D61" i="19"/>
  <c r="E60" i="19"/>
  <c r="D59" i="19"/>
  <c r="D58" i="19"/>
  <c r="D57" i="19"/>
  <c r="D55" i="19" s="1"/>
  <c r="D56" i="19"/>
  <c r="E55" i="19"/>
  <c r="D54" i="19"/>
  <c r="D53" i="19"/>
  <c r="D52" i="19"/>
  <c r="D50" i="19"/>
  <c r="D49" i="19"/>
  <c r="D48" i="19"/>
  <c r="D44" i="19" s="1"/>
  <c r="D47" i="19"/>
  <c r="D46" i="19"/>
  <c r="D45" i="19"/>
  <c r="E44" i="19"/>
  <c r="D43" i="19"/>
  <c r="D42" i="19"/>
  <c r="D41" i="19"/>
  <c r="E40" i="19"/>
  <c r="D31" i="19"/>
  <c r="D30" i="19"/>
  <c r="D29" i="19"/>
  <c r="D28" i="19"/>
  <c r="G21" i="19"/>
  <c r="D21" i="19" s="1"/>
  <c r="D18" i="19"/>
  <c r="G13" i="19"/>
  <c r="G11" i="19" s="1"/>
  <c r="E13" i="19"/>
  <c r="F11" i="19"/>
  <c r="E11" i="19"/>
  <c r="F18" i="18"/>
  <c r="D18" i="18" s="1"/>
  <c r="E28" i="18"/>
  <c r="D106" i="18"/>
  <c r="D105" i="18"/>
  <c r="D103" i="18"/>
  <c r="D100" i="18"/>
  <c r="D98" i="18"/>
  <c r="D97" i="18"/>
  <c r="G96" i="18"/>
  <c r="D96" i="18" s="1"/>
  <c r="D90" i="18"/>
  <c r="F89" i="18"/>
  <c r="D89" i="18"/>
  <c r="E83" i="18"/>
  <c r="E81" i="18"/>
  <c r="D80" i="18"/>
  <c r="D79" i="18"/>
  <c r="D78" i="18"/>
  <c r="E77" i="18"/>
  <c r="E75" i="18"/>
  <c r="E65" i="18"/>
  <c r="D62" i="18"/>
  <c r="D61" i="18"/>
  <c r="D60" i="18" s="1"/>
  <c r="E60" i="18"/>
  <c r="D31" i="18"/>
  <c r="D30" i="18"/>
  <c r="D29" i="18"/>
  <c r="D28" i="18"/>
  <c r="G22" i="18"/>
  <c r="D22" i="18"/>
  <c r="G13" i="18"/>
  <c r="G11" i="18" s="1"/>
  <c r="E13" i="18"/>
  <c r="G13" i="6"/>
  <c r="G22" i="6"/>
  <c r="D22" i="6" s="1"/>
  <c r="D101" i="6"/>
  <c r="E60" i="6"/>
  <c r="G91" i="6"/>
  <c r="G90" i="6" s="1"/>
  <c r="D77" i="6"/>
  <c r="D76" i="6"/>
  <c r="D60" i="6"/>
  <c r="D92" i="6"/>
  <c r="D93" i="6"/>
  <c r="D100" i="6"/>
  <c r="D87" i="6"/>
  <c r="D30" i="6"/>
  <c r="D31" i="6"/>
  <c r="E13" i="6"/>
  <c r="E11" i="6" s="1"/>
  <c r="D75" i="19" l="1"/>
  <c r="D67" i="19"/>
  <c r="D65" i="19" s="1"/>
  <c r="F11" i="18"/>
  <c r="D40" i="19"/>
  <c r="D60" i="19"/>
  <c r="D44" i="18"/>
  <c r="D13" i="18"/>
  <c r="D77" i="18"/>
  <c r="D75" i="18" s="1"/>
  <c r="D88" i="18"/>
  <c r="G95" i="18"/>
  <c r="E75" i="19"/>
  <c r="F88" i="19"/>
  <c r="F25" i="19" s="1"/>
  <c r="G95" i="19"/>
  <c r="D13" i="19"/>
  <c r="E38" i="19"/>
  <c r="E26" i="19" s="1"/>
  <c r="F88" i="18"/>
  <c r="F25" i="18" s="1"/>
  <c r="E72" i="6"/>
  <c r="D85" i="6"/>
  <c r="D13" i="6"/>
  <c r="D11" i="6" s="1"/>
  <c r="F11" i="6"/>
  <c r="E11" i="18"/>
  <c r="F25" i="6"/>
  <c r="D11" i="18"/>
  <c r="G89" i="6"/>
  <c r="G25" i="6" s="1"/>
  <c r="D98" i="6"/>
  <c r="D91" i="6"/>
  <c r="D82" i="6"/>
  <c r="D80" i="6" s="1"/>
  <c r="D74" i="6"/>
  <c r="D55" i="6"/>
  <c r="E26" i="6"/>
  <c r="D44" i="6"/>
  <c r="D40" i="6"/>
  <c r="G11" i="6"/>
  <c r="D11" i="19"/>
  <c r="E25" i="19"/>
  <c r="D38" i="19"/>
  <c r="D88" i="19"/>
  <c r="D38" i="18"/>
  <c r="D26" i="6"/>
  <c r="D90" i="6"/>
  <c r="D89" i="6" s="1"/>
  <c r="D95" i="19" l="1"/>
  <c r="D94" i="19" s="1"/>
  <c r="G94" i="19"/>
  <c r="G25" i="19" s="1"/>
  <c r="D95" i="18"/>
  <c r="D94" i="18" s="1"/>
  <c r="G94" i="18"/>
  <c r="G25" i="18" s="1"/>
  <c r="E25" i="6"/>
  <c r="D72" i="6"/>
  <c r="D25" i="6" s="1"/>
  <c r="G11" i="7"/>
  <c r="D26" i="19"/>
  <c r="D26" i="18"/>
  <c r="D25" i="18" s="1"/>
  <c r="E14" i="7"/>
  <c r="H11" i="7"/>
  <c r="H14" i="7" s="1"/>
  <c r="D25" i="19" l="1"/>
  <c r="F14" i="7"/>
  <c r="I11" i="7"/>
  <c r="I14" i="7" s="1"/>
</calcChain>
</file>

<file path=xl/sharedStrings.xml><?xml version="1.0" encoding="utf-8"?>
<sst xmlns="http://schemas.openxmlformats.org/spreadsheetml/2006/main" count="547" uniqueCount="195">
  <si>
    <t>011.60.0000 "Субсидия на выплату компенсации части родительской платы за содержание ребенка в муниципальных образовательных учреждениях , за счет средств областного бюджета"</t>
  </si>
  <si>
    <t>расходы на проведение аварийного и текущего ремонта зданий и сооружений (КЭСР 225 )</t>
  </si>
  <si>
    <t>Целевые субсидии, всего</t>
  </si>
  <si>
    <t>Планируемый финансовый год</t>
  </si>
  <si>
    <t>в том числе:</t>
  </si>
  <si>
    <t>из них:</t>
  </si>
  <si>
    <t>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</si>
  <si>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Наименование показателя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</si>
  <si>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</si>
  <si>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</si>
  <si>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</si>
  <si>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</si>
  <si>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                                 и автономных    учреждений города Твери </t>
  </si>
  <si>
    <t xml:space="preserve">                                                                                "Утверждаю"</t>
  </si>
  <si>
    <t xml:space="preserve">                                                                                 Начальник</t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</si>
  <si>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</si>
  <si>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</si>
  <si>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        (подпись)                         (расшифровка подписи)</t>
  </si>
  <si>
    <t xml:space="preserve">                                                                                                                                        Единицы измерения    руб.</t>
  </si>
  <si>
    <t xml:space="preserve">                                 (полное и краткое наименование муниципального учреждения)</t>
  </si>
  <si>
    <t xml:space="preserve">                                 (наименование органа,выполняющего функции и полномочия учредителя)</t>
  </si>
  <si>
    <t xml:space="preserve"> </t>
  </si>
  <si>
    <t>НАИМЕНОВАНИЕ ПОКАЗАТЕЛЯ</t>
  </si>
  <si>
    <t>СУММА</t>
  </si>
  <si>
    <t>1. Нефинансовые активы, всего</t>
  </si>
  <si>
    <t xml:space="preserve">                                                                                (подпись)                                        (расшифровка подписи)</t>
  </si>
  <si>
    <t xml:space="preserve">                                                                        Управления образования администрации г.Твери</t>
  </si>
  <si>
    <t xml:space="preserve">                                                                                                                                   ИНН </t>
  </si>
  <si>
    <t xml:space="preserve">                                                                                                                                   КПП</t>
  </si>
  <si>
    <t xml:space="preserve">                                                                                                                                    ОКПО</t>
  </si>
  <si>
    <t xml:space="preserve">                                 Адрес фактического местонахождения учреждения: </t>
  </si>
  <si>
    <t xml:space="preserve">              Управление образования администрации г.Твери</t>
  </si>
  <si>
    <t>подготовка, обслуживание и ремонт тепловых узлов (КЭСР 225 мероп. 01.01.01)</t>
  </si>
  <si>
    <t>оплата за теплоэнергию на отопление и технологические нужды (КЭСР 223 мероп. 01.01.01)</t>
  </si>
  <si>
    <t>оплата потребления электроэнергии (КЭСР 223 мероп. 01.01.01)</t>
  </si>
  <si>
    <t>оплата водоснабжения и водоотведения помещений (КЭСР 223 мероп. 01.01.01)</t>
  </si>
  <si>
    <t>Услуги связи (КЭСР 221 мероп. 01.01.01)</t>
  </si>
  <si>
    <t>Работы, услуги по содержанию имущества (КЭСР 225 мероп. 01.01.01)</t>
  </si>
  <si>
    <t>прием и отвод ливневых и поверхностных вод (КЭСР 225 мер.01.01.01)</t>
  </si>
  <si>
    <t>вневедомственная охрана (КЭСР 225 мероп. 01.01.01)</t>
  </si>
  <si>
    <t>обслуживание системы водоочистки(КЭСР 225 мероп. 01.01.01)</t>
  </si>
  <si>
    <t>услуги по вывозу мусора (КЭСР 225 мероп. 01.01.01)</t>
  </si>
  <si>
    <t>вневедомственная охрана (КЭСР 226 мероп. 01.01.01)</t>
  </si>
  <si>
    <t>продукты питания (КЭСР 340 мероп. 01.01.01)</t>
  </si>
  <si>
    <t>приобретение картриджей для очистки воды(КЭСР 340 мероп. 01.01.01)</t>
  </si>
  <si>
    <t>оплата налога на транспорт и имущество (КЭСР 290 мероп. 01.01.01)</t>
  </si>
  <si>
    <t>расходы на сопровождение программного продукта(КЭСР 226 мероп.01.01.01)</t>
  </si>
  <si>
    <t>расходы на медицинское обследование(КЭСР 226 мер.01.01.01)</t>
  </si>
  <si>
    <t>расходы на сан-гигиеническое обучение (КЭСР 226 мер.01.01.01)</t>
  </si>
  <si>
    <t>3. Показатели социальной эффективности деятельности</t>
  </si>
  <si>
    <t>Ед.измерения</t>
  </si>
  <si>
    <t>в том числе по кварталам</t>
  </si>
  <si>
    <t>Всего</t>
  </si>
  <si>
    <t>Среднесписочная численность</t>
  </si>
  <si>
    <t>чел.</t>
  </si>
  <si>
    <t>Среднемесячная заработная плата персонала, включая руководителя</t>
  </si>
  <si>
    <t>Количество потребителей, пользующихся услугами учреждения на бесплатной основе</t>
  </si>
  <si>
    <t>руб.</t>
  </si>
  <si>
    <t>тыс.руб.</t>
  </si>
  <si>
    <t>ед.</t>
  </si>
  <si>
    <t>Приложение на 2-х листах</t>
  </si>
  <si>
    <t>Количество потребителей, пользующихся услугами учреждения на платной основе</t>
  </si>
  <si>
    <t>в том числе</t>
  </si>
  <si>
    <t>001.001.001"Собственные средства бюджета города"</t>
  </si>
  <si>
    <t xml:space="preserve">011.14.0000"Субсидия на осуществление комплекса мер по обеспечению теплового режима и энергосбережения в дошкольных образовательных учреждениях"                   </t>
  </si>
  <si>
    <t>родительская плата за содержание детей в детских дошкольных учреждений</t>
  </si>
  <si>
    <t>заработная плата (КЭСР 211 мероп. 01.01.01)</t>
  </si>
  <si>
    <t>прочие выплаты (КЭСР 212 мероп. 01.01.01)</t>
  </si>
  <si>
    <t>начисления на выплаты по оплате труда (КЭСР 213 мероп. 01.01.01)</t>
  </si>
  <si>
    <t>Коммунальные услуги (КЭСР 223 мероп. 01.01.01)</t>
  </si>
  <si>
    <t>расходы на дератизацию и дезинсекцию (КЭСР 225 мероп. 01.01.01)</t>
  </si>
  <si>
    <t>Прочие работы, услуги (КЭСР 226 мероп. 01.01.01)</t>
  </si>
  <si>
    <t>Прочие расходы (КЭСР 290 мероп. 01.01.01)</t>
  </si>
  <si>
    <t>плата за негативное воздействие на окружающую среду (КЭСР 290 мероп. 01.01.01)</t>
  </si>
  <si>
    <t>медикаменты, перевязочные средства и прочие лечебные расходы (КЭСР 340 мероп. 01.01.01)</t>
  </si>
  <si>
    <t>заработная плата (КЭСР 211 мероп. 01.01.15)</t>
  </si>
  <si>
    <t>прочие выплаты (КЭСР 212 мероп. 01.01.15)</t>
  </si>
  <si>
    <t>начисления на выплаты по оплате труда (КЭСР 213 мероп. 01.01.15)</t>
  </si>
  <si>
    <t>Услуги связи (КЭСР 221 мероп. 01.01.15)</t>
  </si>
  <si>
    <t>выплаты на компенсацию части родительской платы (КЭСР 262 мер.01.01.14)</t>
  </si>
  <si>
    <t>Фонд оплаты труда (КОСГУ 210)</t>
  </si>
  <si>
    <t>Оплата труда (КОСГУ 211)</t>
  </si>
  <si>
    <t xml:space="preserve">из них:                                                                                                         </t>
  </si>
  <si>
    <t>недвижимое имущество, всего:</t>
  </si>
  <si>
    <t xml:space="preserve">в том числе: остаточная стоимость </t>
  </si>
  <si>
    <t>особо ценное движимое имущество, всего:</t>
  </si>
  <si>
    <t>в том числе: остаточная стоимость</t>
  </si>
  <si>
    <t>2) Финансовые активы, всего:</t>
  </si>
  <si>
    <t>дебиторская задолженность по расходам</t>
  </si>
  <si>
    <t>3) Обязательства всего,</t>
  </si>
  <si>
    <t>-</t>
  </si>
  <si>
    <t xml:space="preserve">3. Перечень услуг (работ), относящихся в соответствии с уставом к основным </t>
  </si>
  <si>
    <t>видам деятельности учреждения, предоставление которых для физических и</t>
  </si>
  <si>
    <r>
      <t xml:space="preserve"> 1. Цели деятельности учреждения: </t>
    </r>
    <r>
      <rPr>
        <i/>
        <sz val="10"/>
        <rFont val="Times New Roman"/>
        <family val="1"/>
        <charset val="204"/>
      </rPr>
      <t>создание оптимальных условий для охраны и укрепления физического и психического здоровья детей, развития их индивидуальных способностей и необходимой коррекции нарушений развития.</t>
    </r>
  </si>
  <si>
    <r>
      <t xml:space="preserve">2. Виды деятельности учреждения: </t>
    </r>
    <r>
      <rPr>
        <i/>
        <sz val="10"/>
        <rFont val="Times New Roman"/>
        <family val="1"/>
        <charset val="204"/>
      </rPr>
      <t>реализация основной общеобразовательной программы дошкольного образования в группах общеразвивающей направленности с приоритетным осуществлением деятельности по развитию детей по напрвлениям познавательно-речевое, социально-личностное, художественно-эстетическое и физическое.</t>
    </r>
  </si>
  <si>
    <t>004.014.003 "Субвенция из областного бюджета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организациях"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</si>
  <si>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</si>
  <si>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</si>
  <si>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</si>
  <si>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</si>
  <si>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</si>
  <si>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</si>
  <si>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</si>
  <si>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</si>
  <si>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</si>
  <si>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 xml:space="preserve">Код по бюджетной классификации Российской Федерации (код субсидии) </t>
  </si>
  <si>
    <t>всего</t>
  </si>
  <si>
    <t>субсидия на финансовое обеспечение выполнения муниципального задания</t>
  </si>
  <si>
    <t>субсидии на иные цели (в соответствии с абзацем вторым п.1 ст.78.1 Бюджетного кодекса РФ)</t>
  </si>
  <si>
    <t>из них гранты</t>
  </si>
  <si>
    <t>поступления от оказания услуг (выполнения работ) на платной основе и от иной приносящей доход деятельности</t>
  </si>
  <si>
    <t xml:space="preserve">Объем финансового обеспечения, руб. </t>
  </si>
  <si>
    <t>Таблица 2</t>
  </si>
  <si>
    <t>Показатели по поступлениям и выплатам учреждения</t>
  </si>
  <si>
    <t>Поступления от доходов, всего:</t>
  </si>
  <si>
    <t>х</t>
  </si>
  <si>
    <t>в том числе:            доходы от собственности</t>
  </si>
  <si>
    <t>доходы от оказания услуг, работ</t>
  </si>
  <si>
    <t>доходы от штрафов,пеней,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</si>
  <si>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</si>
  <si>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</si>
  <si>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</si>
  <si>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</si>
  <si>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персоналу,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</si>
  <si>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</si>
  <si>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</si>
  <si>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</si>
  <si>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</si>
  <si>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</si>
  <si>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</si>
  <si>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</si>
  <si>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</si>
  <si>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</si>
  <si>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</si>
  <si>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</si>
  <si>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</si>
  <si>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</si>
  <si>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на 2017 г. очередной финансовый год</t>
  </si>
  <si>
    <t>на 20___ г. 1-й год плагового периода</t>
  </si>
  <si>
    <t>на 20___ г. 2-й год плагового периода</t>
  </si>
  <si>
    <t>всего на закупки</t>
  </si>
  <si>
    <t xml:space="preserve">Сумма выплат по расходам на закупку товаров, работ и услуг, руб. </t>
  </si>
  <si>
    <t>в соответствии с Федеральным законом  от 05.04.2013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</si>
  <si>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 от 18.07.2011 №223-ФЗ "О О закупках товаров, работ, услуг отдельными видами юридических лиц"</t>
  </si>
  <si>
    <t>Таблица 2.1</t>
  </si>
  <si>
    <t>Показатели выплат по расходам на закупку товаров, работ, услуг учреждения</t>
  </si>
  <si>
    <t>Выплаты по расходам на закупку товаров, работ, услуг, всего</t>
  </si>
  <si>
    <t>0001</t>
  </si>
  <si>
    <t>в том числе на оплату контрактов, заключенных до начала очередного финансового года</t>
  </si>
  <si>
    <t>на закупку товаров, работ, услуг по году начала закупки</t>
  </si>
  <si>
    <t>011.01.0000</t>
  </si>
  <si>
    <t>004.014.003 "Субвенция из областного бюджета"</t>
  </si>
  <si>
    <t>011.14.0000</t>
  </si>
  <si>
    <t>011.60.0000</t>
  </si>
  <si>
    <t>предоставление дополнительного образования в учреждениях образования различных видов и типов</t>
  </si>
  <si>
    <t>011.01.0001</t>
  </si>
  <si>
    <t xml:space="preserve">из них:                                                        оплата труда и начисления на выплаты по оплате труда </t>
  </si>
  <si>
    <t>001.01.0002</t>
  </si>
  <si>
    <t>001.01.0003</t>
  </si>
  <si>
    <t>техническое обслуживание АПС и эл.установок(КЭСР 225 мероп.01.01.01)</t>
  </si>
  <si>
    <t>техническое обслуживание программно-аппаратного комплекса "Стрелец-мониторинг" (КЭСР 225 мероп.01.01.01)</t>
  </si>
  <si>
    <t>замер сопротивления (КЭСР 225 мероп. 01.01.01)</t>
  </si>
  <si>
    <t>прочие поступления, в т.числе</t>
  </si>
  <si>
    <t>001.01.0001</t>
  </si>
  <si>
    <t>приобретение основных средств (КЭСР 310 мероп. 01.01.15)</t>
  </si>
  <si>
    <t>прочие расходные материалы (КЭСР 340 мероп. 01.01.15)</t>
  </si>
  <si>
    <t>Поверка, ремонт и замена счетчиков учета тепловой энергии</t>
  </si>
  <si>
    <t>заработная плата (КЭСР 211)</t>
  </si>
  <si>
    <t>прочие выплаты (КЭСР 213 )</t>
  </si>
  <si>
    <t>приобретение основных средств (КЭСР 310)</t>
  </si>
  <si>
    <t>прочие расходные материалы (КЭСР 340)</t>
  </si>
  <si>
    <t>на 2018 г. 1-й год плагового периода</t>
  </si>
  <si>
    <t>на 2019 г. 2-й год плагового периода</t>
  </si>
  <si>
    <t>на 2018 г.     1-й год плагового периода</t>
  </si>
  <si>
    <t>на 2019 г.     2-й год плагового периода</t>
  </si>
  <si>
    <t>услуги банка (приперечислении комп.родит.платы)</t>
  </si>
  <si>
    <t>на 2019 год</t>
  </si>
  <si>
    <t>на 2018 год</t>
  </si>
  <si>
    <t xml:space="preserve">                                                                               _____________  Н.А. Афонина</t>
  </si>
  <si>
    <t>платные образ.услуги</t>
  </si>
  <si>
    <t>родительская плата</t>
  </si>
  <si>
    <t>муниципальное бюджетное дошкольное образовательное учреждение детский сад № 142(МБДОУ детский сад № 142)</t>
  </si>
  <si>
    <r>
      <t>юридических лиц осуществляется за плату:</t>
    </r>
    <r>
      <rPr>
        <i/>
        <sz val="10"/>
        <rFont val="Times New Roman"/>
        <family val="1"/>
        <charset val="204"/>
      </rPr>
      <t xml:space="preserve"> фитбол-гимнастика, обучение грамоте детей старшего дошкольного возраста, развитие социального интеллекта старших дошкольников, английский язык для старших дошкольников, развитие логического мышления старшего дошкольного возраста, модульное орегами</t>
    </r>
  </si>
  <si>
    <t>Поступление не  финансовых активов, всего:</t>
  </si>
  <si>
    <t>из них: увеличение основных средств</t>
  </si>
  <si>
    <t>Руководитель учреждения        ___________________  Абросимова Т.К.</t>
  </si>
  <si>
    <t xml:space="preserve">   г.Тверь, бульвар Гусева дом 43</t>
  </si>
  <si>
    <t>Поступление нефинансовых активов, всего:</t>
  </si>
  <si>
    <t>собственные средства бюджета города (з/плата)коммун. расх.</t>
  </si>
  <si>
    <t>субвнции из обл.бюджета (з/пл-9929,8; уч.расходы-318,66)</t>
  </si>
  <si>
    <t>целевые средства (90921,21-комп.род.пл.)комплексн безопасность</t>
  </si>
  <si>
    <t>ПЛАН</t>
  </si>
  <si>
    <t xml:space="preserve">                                     финансово-хозяйственной деятельности</t>
  </si>
  <si>
    <r>
      <t xml:space="preserve">по состоянию </t>
    </r>
    <r>
      <rPr>
        <b/>
        <sz val="12"/>
        <rFont val="Times New Roman"/>
        <family val="1"/>
        <charset val="204"/>
      </rPr>
      <t>на 31.12.2015 г.</t>
    </r>
  </si>
  <si>
    <t>4. Показатели финансового состояния учреждения на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</si>
</sst>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8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vertAlign val="superscript"/>
      <sz val="10"/>
      <name val="Arial"/>
    </font>
    <font>
      <b/>
      <sz val="10"/>
      <name val="Arial"/>
      <family val="2"/>
      <charset val="204"/>
    </font>
    <font>
      <b/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</font>
    <font>
      <sz val="10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1" applyNumberFormat="1" applyFont="1" applyFill="1" applyBorder="1" applyAlignment="1" applyProtection="1">
      <alignment vertical="center" wrapText="1"/>
      <protection hidden="1"/>
    </xf>
    <xf numFmtId="0" fontId="0" fillId="0" borderId="1" xfId="0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left" indent="7"/>
    </xf>
    <xf numFmtId="0" fontId="7" fillId="0" borderId="0" xfId="0" applyFont="1" applyAlignment="1"/>
    <xf numFmtId="0" fontId="8" fillId="0" borderId="0" xfId="0" applyFont="1" applyAlignment="1"/>
    <xf numFmtId="0" fontId="0" fillId="0" borderId="0" xfId="0" applyBorder="1"/>
    <xf numFmtId="0" fontId="9" fillId="0" borderId="0" xfId="0" applyFont="1" applyBorder="1"/>
    <xf numFmtId="0" fontId="10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2" fontId="0" fillId="0" borderId="0" xfId="0" applyNumberFormat="1"/>
    <xf numFmtId="4" fontId="13" fillId="2" borderId="1" xfId="0" applyNumberFormat="1" applyFont="1" applyFill="1" applyBorder="1"/>
    <xf numFmtId="4" fontId="5" fillId="0" borderId="1" xfId="0" applyNumberFormat="1" applyFont="1" applyBorder="1"/>
    <xf numFmtId="4" fontId="16" fillId="2" borderId="1" xfId="0" applyNumberFormat="1" applyFont="1" applyFill="1" applyBorder="1"/>
    <xf numFmtId="4" fontId="13" fillId="0" borderId="1" xfId="0" applyNumberFormat="1" applyFont="1" applyFill="1" applyBorder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16" fillId="2" borderId="1" xfId="1" applyNumberFormat="1" applyFont="1" applyFill="1" applyBorder="1" applyAlignment="1" applyProtection="1">
      <alignment vertical="center" wrapText="1"/>
      <protection hidden="1"/>
    </xf>
    <xf numFmtId="0" fontId="19" fillId="2" borderId="1" xfId="1" applyNumberFormat="1" applyFont="1" applyFill="1" applyBorder="1" applyAlignment="1" applyProtection="1">
      <alignment vertical="center" wrapText="1"/>
      <protection hidden="1"/>
    </xf>
    <xf numFmtId="0" fontId="21" fillId="0" borderId="1" xfId="0" applyFont="1" applyBorder="1"/>
    <xf numFmtId="164" fontId="21" fillId="0" borderId="0" xfId="0" applyNumberFormat="1" applyFont="1"/>
    <xf numFmtId="0" fontId="21" fillId="0" borderId="0" xfId="0" applyFont="1"/>
    <xf numFmtId="0" fontId="7" fillId="0" borderId="0" xfId="0" applyFont="1"/>
    <xf numFmtId="0" fontId="7" fillId="0" borderId="0" xfId="0" applyFont="1" applyBorder="1"/>
    <xf numFmtId="0" fontId="21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1" xfId="0" applyFont="1" applyBorder="1" applyAlignment="1">
      <alignment vertical="center"/>
    </xf>
    <xf numFmtId="4" fontId="24" fillId="0" borderId="1" xfId="0" applyNumberFormat="1" applyFont="1" applyBorder="1" applyAlignment="1"/>
    <xf numFmtId="4" fontId="7" fillId="0" borderId="1" xfId="0" applyNumberFormat="1" applyFont="1" applyBorder="1" applyAlignment="1"/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4" fillId="0" borderId="1" xfId="0" applyFont="1" applyBorder="1" applyAlignment="1"/>
    <xf numFmtId="0" fontId="7" fillId="0" borderId="1" xfId="0" applyFont="1" applyBorder="1" applyAlignment="1">
      <alignment wrapText="1"/>
    </xf>
    <xf numFmtId="0" fontId="25" fillId="0" borderId="1" xfId="0" applyFont="1" applyBorder="1" applyAlignment="1">
      <alignment vertical="top" wrapText="1"/>
    </xf>
    <xf numFmtId="0" fontId="1" fillId="0" borderId="0" xfId="0" applyFont="1"/>
    <xf numFmtId="0" fontId="26" fillId="0" borderId="0" xfId="0" applyFont="1"/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 horizontal="center"/>
    </xf>
    <xf numFmtId="4" fontId="21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6" fillId="0" borderId="1" xfId="0" applyNumberFormat="1" applyFont="1" applyBorder="1"/>
    <xf numFmtId="0" fontId="16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Border="1"/>
    <xf numFmtId="4" fontId="0" fillId="2" borderId="1" xfId="0" applyNumberFormat="1" applyFill="1" applyBorder="1"/>
    <xf numFmtId="0" fontId="3" fillId="0" borderId="1" xfId="0" applyFont="1" applyBorder="1"/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0" fontId="17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4" fontId="0" fillId="0" borderId="1" xfId="0" applyNumberFormat="1" applyFill="1" applyBorder="1"/>
    <xf numFmtId="4" fontId="16" fillId="0" borderId="1" xfId="0" applyNumberFormat="1" applyFont="1" applyFill="1" applyBorder="1"/>
    <xf numFmtId="0" fontId="19" fillId="0" borderId="1" xfId="0" applyFont="1" applyBorder="1" applyAlignment="1">
      <alignment horizontal="center"/>
    </xf>
    <xf numFmtId="4" fontId="19" fillId="0" borderId="1" xfId="0" applyNumberFormat="1" applyFont="1" applyBorder="1"/>
    <xf numFmtId="4" fontId="25" fillId="0" borderId="1" xfId="0" applyNumberFormat="1" applyFont="1" applyBorder="1"/>
    <xf numFmtId="4" fontId="20" fillId="0" borderId="1" xfId="0" applyNumberFormat="1" applyFont="1" applyBorder="1"/>
    <xf numFmtId="0" fontId="25" fillId="0" borderId="1" xfId="0" applyFont="1" applyBorder="1"/>
    <xf numFmtId="0" fontId="6" fillId="0" borderId="1" xfId="0" applyFont="1" applyBorder="1" applyAlignment="1">
      <alignment wrapText="1"/>
    </xf>
    <xf numFmtId="4" fontId="21" fillId="0" borderId="1" xfId="0" applyNumberFormat="1" applyFont="1" applyBorder="1"/>
    <xf numFmtId="4" fontId="5" fillId="2" borderId="1" xfId="0" applyNumberFormat="1" applyFont="1" applyFill="1" applyBorder="1"/>
    <xf numFmtId="4" fontId="25" fillId="0" borderId="1" xfId="0" applyNumberFormat="1" applyFont="1" applyFill="1" applyBorder="1"/>
    <xf numFmtId="4" fontId="5" fillId="0" borderId="1" xfId="0" applyNumberFormat="1" applyFont="1" applyFill="1" applyBorder="1"/>
    <xf numFmtId="0" fontId="16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" fontId="20" fillId="0" borderId="1" xfId="0" applyNumberFormat="1" applyFont="1" applyFill="1" applyBorder="1"/>
    <xf numFmtId="4" fontId="19" fillId="0" borderId="1" xfId="0" applyNumberFormat="1" applyFont="1" applyFill="1" applyBorder="1"/>
    <xf numFmtId="0" fontId="19" fillId="0" borderId="1" xfId="0" applyFont="1" applyFill="1" applyBorder="1" applyAlignment="1">
      <alignment wrapText="1"/>
    </xf>
    <xf numFmtId="4" fontId="20" fillId="2" borderId="1" xfId="0" applyNumberFormat="1" applyFont="1" applyFill="1" applyBorder="1"/>
    <xf numFmtId="0" fontId="6" fillId="2" borderId="1" xfId="1" applyNumberFormat="1" applyFont="1" applyFill="1" applyBorder="1" applyAlignment="1" applyProtection="1">
      <alignment vertical="center" wrapText="1"/>
      <protection hidden="1"/>
    </xf>
    <xf numFmtId="0" fontId="19" fillId="2" borderId="1" xfId="0" applyFont="1" applyFill="1" applyBorder="1" applyAlignment="1">
      <alignment horizontal="center"/>
    </xf>
    <xf numFmtId="4" fontId="21" fillId="0" borderId="1" xfId="0" applyNumberFormat="1" applyFont="1" applyFill="1" applyBorder="1"/>
    <xf numFmtId="4" fontId="18" fillId="0" borderId="1" xfId="0" applyNumberFormat="1" applyFont="1" applyBorder="1"/>
    <xf numFmtId="4" fontId="16" fillId="0" borderId="0" xfId="0" applyNumberFormat="1" applyFont="1"/>
    <xf numFmtId="0" fontId="16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4" fontId="13" fillId="3" borderId="1" xfId="0" applyNumberFormat="1" applyFont="1" applyFill="1" applyBorder="1"/>
    <xf numFmtId="4" fontId="0" fillId="3" borderId="1" xfId="0" applyNumberFormat="1" applyFill="1" applyBorder="1"/>
    <xf numFmtId="0" fontId="16" fillId="3" borderId="1" xfId="0" applyFont="1" applyFill="1" applyBorder="1" applyAlignment="1">
      <alignment horizontal="center"/>
    </xf>
    <xf numFmtId="4" fontId="16" fillId="3" borderId="1" xfId="0" applyNumberFormat="1" applyFont="1" applyFill="1" applyBorder="1"/>
    <xf numFmtId="0" fontId="16" fillId="0" borderId="1" xfId="0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center"/>
    </xf>
    <xf numFmtId="164" fontId="21" fillId="0" borderId="1" xfId="0" applyNumberFormat="1" applyFont="1" applyBorder="1"/>
    <xf numFmtId="164" fontId="0" fillId="0" borderId="2" xfId="0" applyNumberFormat="1" applyFill="1" applyBorder="1"/>
    <xf numFmtId="164" fontId="0" fillId="0" borderId="1" xfId="0" applyNumberFormat="1" applyBorder="1"/>
    <xf numFmtId="0" fontId="28" fillId="0" borderId="0" xfId="0" applyFont="1" applyAlignment="1">
      <alignment horizontal="center"/>
    </xf>
    <xf numFmtId="0" fontId="29" fillId="0" borderId="1" xfId="0" applyFont="1" applyFill="1" applyBorder="1" applyAlignment="1">
      <alignment wrapText="1"/>
    </xf>
    <xf numFmtId="4" fontId="13" fillId="0" borderId="1" xfId="0" applyNumberFormat="1" applyFont="1" applyBorder="1"/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right" vertical="center" wrapText="1"/>
    </xf>
    <xf numFmtId="4" fontId="0" fillId="5" borderId="1" xfId="0" applyNumberFormat="1" applyFill="1" applyBorder="1"/>
    <xf numFmtId="0" fontId="0" fillId="0" borderId="0" xfId="0" applyAlignment="1">
      <alignment horizontal="left"/>
    </xf>
    <xf numFmtId="0" fontId="5" fillId="0" borderId="1" xfId="0" applyFont="1" applyBorder="1" applyAlignment="1">
      <alignment wrapText="1"/>
    </xf>
    <xf numFmtId="0" fontId="7" fillId="0" borderId="0" xfId="0" applyFont="1" applyAlignment="1"/>
    <xf numFmtId="0" fontId="21" fillId="0" borderId="0" xfId="0" applyFont="1" applyAlignment="1"/>
    <xf numFmtId="0" fontId="14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 wrapText="1"/>
    </xf>
  </cellXfs>
  <cellStyles count="2">
    <cellStyle name="Обычный" xfId="0" builtinId="0"/>
    <cellStyle name="Обычный_tmp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46" workbookViewId="0">
      <selection activeCell="B36" sqref="B36"/>
    </sheetView>
  </sheetViews>
  <sheetFormatPr defaultRowHeight="12.75" x14ac:dyDescent="0.2"/>
  <cols>
    <col min="1" max="1" width="2.140625" customWidth="1"/>
    <col min="2" max="2" width="73.140625" customWidth="1"/>
    <col min="3" max="3" width="16.42578125" customWidth="1"/>
    <col min="4" max="4" width="5.42578125" customWidth="1"/>
  </cols>
  <sheetData>
    <row r="1" spans="1:4" s="28" customFormat="1" ht="12" x14ac:dyDescent="0.2">
      <c r="A1" s="28" t="s">
        <v>8</v>
      </c>
      <c r="B1" s="4" t="s">
        <v>9</v>
      </c>
      <c r="C1" s="5"/>
      <c r="D1" s="6"/>
    </row>
    <row r="2" spans="1:4" s="28" customFormat="1" ht="12" x14ac:dyDescent="0.2">
      <c r="B2" s="7" t="s">
        <v>10</v>
      </c>
      <c r="C2" s="8"/>
      <c r="D2" s="9"/>
    </row>
    <row r="3" spans="1:4" s="28" customFormat="1" ht="12" x14ac:dyDescent="0.2">
      <c r="B3" s="7" t="s">
        <v>11</v>
      </c>
      <c r="C3" s="8"/>
      <c r="D3" s="9"/>
    </row>
    <row r="4" spans="1:4" s="28" customFormat="1" ht="12" x14ac:dyDescent="0.2">
      <c r="B4" s="7" t="s">
        <v>12</v>
      </c>
      <c r="C4" s="8"/>
      <c r="D4" s="9"/>
    </row>
    <row r="5" spans="1:4" s="28" customFormat="1" ht="12" x14ac:dyDescent="0.2">
      <c r="B5" s="6"/>
      <c r="C5" s="8"/>
      <c r="D5" s="9"/>
    </row>
    <row r="6" spans="1:4" s="28" customFormat="1" ht="12" x14ac:dyDescent="0.2">
      <c r="B6" s="4" t="s">
        <v>13</v>
      </c>
      <c r="C6" s="29"/>
    </row>
    <row r="7" spans="1:4" s="28" customFormat="1" ht="12" x14ac:dyDescent="0.2">
      <c r="B7" s="4" t="s">
        <v>14</v>
      </c>
      <c r="C7" s="29"/>
    </row>
    <row r="8" spans="1:4" s="28" customFormat="1" ht="12" x14ac:dyDescent="0.2">
      <c r="B8" s="30" t="s">
        <v>26</v>
      </c>
      <c r="C8" s="30"/>
      <c r="D8" s="31"/>
    </row>
    <row r="9" spans="1:4" s="28" customFormat="1" ht="12" x14ac:dyDescent="0.2">
      <c r="B9" s="29" t="s">
        <v>15</v>
      </c>
      <c r="C9" s="30"/>
      <c r="D9" s="31"/>
    </row>
    <row r="10" spans="1:4" s="28" customFormat="1" ht="12" x14ac:dyDescent="0.2">
      <c r="B10" s="29" t="s">
        <v>16</v>
      </c>
      <c r="C10" s="29"/>
    </row>
    <row r="11" spans="1:4" s="28" customFormat="1" ht="12" x14ac:dyDescent="0.2">
      <c r="B11" s="29"/>
      <c r="C11" s="29"/>
    </row>
    <row r="12" spans="1:4" s="28" customFormat="1" ht="12" x14ac:dyDescent="0.2">
      <c r="B12" s="30" t="s">
        <v>178</v>
      </c>
      <c r="C12" s="30"/>
      <c r="D12" s="31"/>
    </row>
    <row r="13" spans="1:4" s="28" customFormat="1" ht="12" x14ac:dyDescent="0.2">
      <c r="B13" s="119" t="s">
        <v>17</v>
      </c>
      <c r="C13" s="120"/>
      <c r="D13" s="120"/>
    </row>
    <row r="14" spans="1:4" s="28" customFormat="1" ht="12" x14ac:dyDescent="0.2">
      <c r="B14" s="29"/>
      <c r="C14" s="30"/>
      <c r="D14" s="31"/>
    </row>
    <row r="15" spans="1:4" s="28" customFormat="1" ht="12" x14ac:dyDescent="0.2">
      <c r="B15" s="29"/>
      <c r="C15" s="30"/>
    </row>
    <row r="16" spans="1:4" s="28" customFormat="1" ht="12" x14ac:dyDescent="0.2">
      <c r="B16" s="32" t="s">
        <v>27</v>
      </c>
      <c r="C16" s="33">
        <v>6903034548</v>
      </c>
    </row>
    <row r="17" spans="1:4" s="28" customFormat="1" ht="12" x14ac:dyDescent="0.2">
      <c r="B17" s="32" t="s">
        <v>28</v>
      </c>
      <c r="C17" s="33">
        <v>695001001</v>
      </c>
    </row>
    <row r="18" spans="1:4" s="28" customFormat="1" ht="12" x14ac:dyDescent="0.2">
      <c r="B18" s="32" t="s">
        <v>29</v>
      </c>
      <c r="C18" s="33">
        <v>50362671</v>
      </c>
    </row>
    <row r="19" spans="1:4" s="28" customFormat="1" ht="12" x14ac:dyDescent="0.2">
      <c r="B19" s="34" t="s">
        <v>18</v>
      </c>
      <c r="C19" s="33"/>
    </row>
    <row r="20" spans="1:4" ht="15.75" x14ac:dyDescent="0.25">
      <c r="B20" s="11"/>
      <c r="C20" s="11"/>
    </row>
    <row r="21" spans="1:4" ht="15.75" x14ac:dyDescent="0.25">
      <c r="B21" s="12" t="s">
        <v>191</v>
      </c>
      <c r="C21" s="11"/>
    </row>
    <row r="22" spans="1:4" ht="18.75" x14ac:dyDescent="0.3">
      <c r="B22" s="111" t="s">
        <v>192</v>
      </c>
      <c r="C22" s="13"/>
    </row>
    <row r="23" spans="1:4" ht="15.75" x14ac:dyDescent="0.25">
      <c r="B23" s="124" t="s">
        <v>193</v>
      </c>
      <c r="C23" s="124"/>
    </row>
    <row r="24" spans="1:4" ht="27.75" customHeight="1" x14ac:dyDescent="0.25">
      <c r="A24" s="121" t="s">
        <v>181</v>
      </c>
      <c r="B24" s="121"/>
      <c r="C24" s="121"/>
      <c r="D24" s="121"/>
    </row>
    <row r="25" spans="1:4" s="28" customFormat="1" ht="12" x14ac:dyDescent="0.2">
      <c r="B25" s="4" t="s">
        <v>19</v>
      </c>
      <c r="C25" s="4"/>
    </row>
    <row r="26" spans="1:4" s="28" customFormat="1" ht="18.75" customHeight="1" x14ac:dyDescent="0.2">
      <c r="B26" s="123" t="s">
        <v>31</v>
      </c>
      <c r="C26" s="123"/>
      <c r="D26" s="123"/>
    </row>
    <row r="27" spans="1:4" s="28" customFormat="1" ht="12" x14ac:dyDescent="0.2">
      <c r="B27" s="4" t="s">
        <v>20</v>
      </c>
      <c r="C27" s="4"/>
    </row>
    <row r="28" spans="1:4" s="28" customFormat="1" ht="12" x14ac:dyDescent="0.2">
      <c r="A28" s="28" t="s">
        <v>21</v>
      </c>
      <c r="B28" s="4" t="s">
        <v>30</v>
      </c>
      <c r="C28" s="4"/>
    </row>
    <row r="29" spans="1:4" s="28" customFormat="1" ht="15.75" customHeight="1" x14ac:dyDescent="0.2">
      <c r="B29" s="123" t="s">
        <v>186</v>
      </c>
      <c r="C29" s="123"/>
      <c r="D29" s="123"/>
    </row>
    <row r="30" spans="1:4" s="47" customFormat="1" ht="38.25" customHeight="1" x14ac:dyDescent="0.2">
      <c r="A30" s="46"/>
      <c r="B30" s="122" t="s">
        <v>93</v>
      </c>
      <c r="C30" s="122"/>
      <c r="D30" s="122"/>
    </row>
    <row r="31" spans="1:4" s="47" customFormat="1" ht="52.5" customHeight="1" x14ac:dyDescent="0.2">
      <c r="B31" s="122" t="s">
        <v>94</v>
      </c>
      <c r="C31" s="122"/>
      <c r="D31" s="122"/>
    </row>
    <row r="32" spans="1:4" s="47" customFormat="1" ht="15.75" customHeight="1" x14ac:dyDescent="0.2">
      <c r="B32" s="48" t="s">
        <v>91</v>
      </c>
      <c r="C32" s="48"/>
      <c r="D32" s="49"/>
    </row>
    <row r="33" spans="2:4" s="47" customFormat="1" x14ac:dyDescent="0.2">
      <c r="B33" s="48" t="s">
        <v>92</v>
      </c>
      <c r="C33" s="48"/>
      <c r="D33" s="49"/>
    </row>
    <row r="34" spans="2:4" s="47" customFormat="1" ht="53.25" customHeight="1" x14ac:dyDescent="0.2">
      <c r="B34" s="50" t="s">
        <v>182</v>
      </c>
      <c r="C34" s="50"/>
      <c r="D34" s="50"/>
    </row>
    <row r="35" spans="2:4" s="47" customFormat="1" x14ac:dyDescent="0.2">
      <c r="C35" s="48"/>
      <c r="D35" s="49"/>
    </row>
    <row r="36" spans="2:4" s="47" customFormat="1" x14ac:dyDescent="0.2">
      <c r="B36" s="48" t="s">
        <v>194</v>
      </c>
      <c r="C36" s="48"/>
      <c r="D36" s="49"/>
    </row>
    <row r="37" spans="2:4" s="28" customFormat="1" ht="12" x14ac:dyDescent="0.2">
      <c r="B37" s="35"/>
      <c r="C37" s="35"/>
      <c r="D37" s="36"/>
    </row>
    <row r="38" spans="2:4" s="28" customFormat="1" ht="12" x14ac:dyDescent="0.2">
      <c r="B38" s="42" t="s">
        <v>22</v>
      </c>
      <c r="C38" s="37" t="s">
        <v>23</v>
      </c>
      <c r="D38" s="36"/>
    </row>
    <row r="39" spans="2:4" s="28" customFormat="1" ht="12" x14ac:dyDescent="0.2">
      <c r="B39" s="43" t="s">
        <v>24</v>
      </c>
      <c r="C39" s="38">
        <f>22256958+2153095.06</f>
        <v>24410053.059999999</v>
      </c>
      <c r="D39" s="36"/>
    </row>
    <row r="40" spans="2:4" s="28" customFormat="1" ht="12" x14ac:dyDescent="0.2">
      <c r="B40" s="44" t="s">
        <v>82</v>
      </c>
      <c r="C40" s="39"/>
      <c r="D40" s="36"/>
    </row>
    <row r="41" spans="2:4" s="28" customFormat="1" ht="12" x14ac:dyDescent="0.2">
      <c r="B41" s="45" t="s">
        <v>83</v>
      </c>
      <c r="C41" s="39">
        <v>22256958</v>
      </c>
      <c r="D41" s="36"/>
    </row>
    <row r="42" spans="2:4" s="28" customFormat="1" ht="12" x14ac:dyDescent="0.2">
      <c r="B42" s="45" t="s">
        <v>84</v>
      </c>
      <c r="C42" s="39">
        <v>13552855.85</v>
      </c>
      <c r="D42" s="36"/>
    </row>
    <row r="43" spans="2:4" s="28" customFormat="1" ht="12" x14ac:dyDescent="0.2">
      <c r="B43" s="45" t="s">
        <v>85</v>
      </c>
      <c r="C43" s="39">
        <v>2153095.06</v>
      </c>
      <c r="D43" s="36"/>
    </row>
    <row r="44" spans="2:4" s="28" customFormat="1" ht="12" x14ac:dyDescent="0.2">
      <c r="B44" s="45" t="s">
        <v>86</v>
      </c>
      <c r="C44" s="40">
        <v>681148.76</v>
      </c>
      <c r="D44" s="36"/>
    </row>
    <row r="45" spans="2:4" s="28" customFormat="1" ht="12" x14ac:dyDescent="0.2">
      <c r="B45" s="45" t="s">
        <v>87</v>
      </c>
      <c r="C45" s="39">
        <v>1338467.1200000001</v>
      </c>
      <c r="D45" s="36"/>
    </row>
    <row r="46" spans="2:4" s="28" customFormat="1" ht="12" x14ac:dyDescent="0.2">
      <c r="B46" s="45" t="s">
        <v>5</v>
      </c>
      <c r="C46" s="39"/>
      <c r="D46" s="36"/>
    </row>
    <row r="47" spans="2:4" s="28" customFormat="1" ht="12" x14ac:dyDescent="0.2">
      <c r="B47" s="45" t="s">
        <v>96</v>
      </c>
      <c r="C47" s="39">
        <v>1338467.1200000001</v>
      </c>
      <c r="D47" s="36"/>
    </row>
    <row r="48" spans="2:4" s="28" customFormat="1" ht="12" x14ac:dyDescent="0.2">
      <c r="B48" s="45" t="s">
        <v>4</v>
      </c>
      <c r="C48" s="39"/>
      <c r="D48" s="36"/>
    </row>
    <row r="49" spans="2:4" s="28" customFormat="1" ht="12" x14ac:dyDescent="0.2">
      <c r="B49" s="45" t="s">
        <v>97</v>
      </c>
      <c r="C49" s="39">
        <v>1338467.1200000001</v>
      </c>
      <c r="D49" s="36"/>
    </row>
    <row r="50" spans="2:4" s="28" customFormat="1" ht="14.25" customHeight="1" x14ac:dyDescent="0.2">
      <c r="B50" s="45" t="s">
        <v>98</v>
      </c>
      <c r="C50" s="39"/>
      <c r="D50" s="36"/>
    </row>
    <row r="51" spans="2:4" s="28" customFormat="1" ht="12" x14ac:dyDescent="0.2">
      <c r="B51" s="45" t="s">
        <v>99</v>
      </c>
      <c r="C51" s="39"/>
      <c r="D51" s="36"/>
    </row>
    <row r="52" spans="2:4" s="28" customFormat="1" ht="12" x14ac:dyDescent="0.2">
      <c r="B52" s="45" t="s">
        <v>100</v>
      </c>
      <c r="C52" s="41" t="s">
        <v>90</v>
      </c>
      <c r="D52" s="36"/>
    </row>
    <row r="53" spans="2:4" s="28" customFormat="1" ht="12" x14ac:dyDescent="0.2">
      <c r="B53" s="45" t="s">
        <v>88</v>
      </c>
      <c r="C53" s="39">
        <v>0</v>
      </c>
      <c r="D53" s="36"/>
    </row>
    <row r="54" spans="2:4" s="28" customFormat="1" ht="12" x14ac:dyDescent="0.2">
      <c r="B54" s="45" t="s">
        <v>89</v>
      </c>
      <c r="C54" s="38">
        <v>648529.30000000005</v>
      </c>
    </row>
    <row r="55" spans="2:4" s="28" customFormat="1" ht="12" x14ac:dyDescent="0.2">
      <c r="B55" s="45" t="s">
        <v>101</v>
      </c>
      <c r="C55" s="38"/>
    </row>
    <row r="56" spans="2:4" s="28" customFormat="1" ht="12" x14ac:dyDescent="0.2">
      <c r="B56" s="45" t="s">
        <v>102</v>
      </c>
      <c r="C56" s="39">
        <v>303230.42</v>
      </c>
    </row>
    <row r="57" spans="2:4" s="28" customFormat="1" ht="12" x14ac:dyDescent="0.2">
      <c r="B57" s="45" t="s">
        <v>4</v>
      </c>
      <c r="C57" s="38"/>
    </row>
    <row r="58" spans="2:4" s="28" customFormat="1" ht="12" x14ac:dyDescent="0.2">
      <c r="B58" s="45" t="s">
        <v>103</v>
      </c>
      <c r="C58" s="40">
        <v>0</v>
      </c>
    </row>
    <row r="59" spans="2:4" ht="14.25" x14ac:dyDescent="0.2">
      <c r="B59" s="14"/>
    </row>
  </sheetData>
  <mergeCells count="7">
    <mergeCell ref="B13:D13"/>
    <mergeCell ref="A24:D24"/>
    <mergeCell ref="B30:D30"/>
    <mergeCell ref="B31:D31"/>
    <mergeCell ref="B26:D26"/>
    <mergeCell ref="B29:D29"/>
    <mergeCell ref="B23:C23"/>
  </mergeCells>
  <phoneticPr fontId="3" type="noConversion"/>
  <pageMargins left="0.39370078740157483" right="0.39370078740157483" top="0.19685039370078741" bottom="0.19685039370078741" header="0.51181102362204722" footer="0.51181102362204722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91" workbookViewId="0">
      <selection activeCell="E105" sqref="E105"/>
    </sheetView>
  </sheetViews>
  <sheetFormatPr defaultRowHeight="12.75" x14ac:dyDescent="0.2"/>
  <cols>
    <col min="1" max="1" width="29.42578125" customWidth="1"/>
    <col min="2" max="2" width="8.28515625" customWidth="1"/>
    <col min="3" max="3" width="13.7109375" customWidth="1"/>
    <col min="4" max="4" width="15.140625" customWidth="1"/>
    <col min="5" max="5" width="19.28515625" customWidth="1"/>
    <col min="6" max="6" width="16" customWidth="1"/>
    <col min="7" max="7" width="17.5703125" customWidth="1"/>
    <col min="8" max="8" width="14.28515625" customWidth="1"/>
  </cols>
  <sheetData>
    <row r="1" spans="1:10" x14ac:dyDescent="0.2">
      <c r="H1" t="s">
        <v>112</v>
      </c>
    </row>
    <row r="3" spans="1:10" ht="15.75" x14ac:dyDescent="0.25">
      <c r="A3" s="127" t="s">
        <v>113</v>
      </c>
      <c r="B3" s="127"/>
      <c r="C3" s="127"/>
      <c r="D3" s="127"/>
      <c r="E3" s="127"/>
      <c r="F3" s="127"/>
      <c r="G3" s="127"/>
      <c r="H3" s="127"/>
    </row>
    <row r="4" spans="1:10" ht="15.75" x14ac:dyDescent="0.25">
      <c r="A4" s="127"/>
      <c r="B4" s="127"/>
      <c r="C4" s="127"/>
      <c r="D4" s="127"/>
      <c r="E4" s="127"/>
      <c r="F4" s="127"/>
      <c r="G4" s="127"/>
      <c r="H4" s="127"/>
    </row>
    <row r="6" spans="1:10" ht="16.5" customHeight="1" x14ac:dyDescent="0.2">
      <c r="A6" s="126" t="s">
        <v>7</v>
      </c>
      <c r="B6" s="126" t="s">
        <v>104</v>
      </c>
      <c r="C6" s="126" t="s">
        <v>105</v>
      </c>
      <c r="D6" s="128" t="s">
        <v>111</v>
      </c>
      <c r="E6" s="129"/>
      <c r="F6" s="129"/>
      <c r="G6" s="129"/>
      <c r="H6" s="130"/>
      <c r="I6" s="22"/>
      <c r="J6" s="22"/>
    </row>
    <row r="7" spans="1:10" x14ac:dyDescent="0.2">
      <c r="A7" s="126"/>
      <c r="B7" s="126"/>
      <c r="C7" s="126"/>
      <c r="D7" s="125" t="s">
        <v>106</v>
      </c>
      <c r="E7" s="125" t="s">
        <v>4</v>
      </c>
      <c r="F7" s="125"/>
      <c r="G7" s="125"/>
      <c r="H7" s="125"/>
    </row>
    <row r="8" spans="1:10" ht="76.5" customHeight="1" x14ac:dyDescent="0.2">
      <c r="A8" s="126"/>
      <c r="B8" s="126"/>
      <c r="C8" s="126"/>
      <c r="D8" s="125"/>
      <c r="E8" s="126" t="s">
        <v>107</v>
      </c>
      <c r="F8" s="126" t="s">
        <v>108</v>
      </c>
      <c r="G8" s="126" t="s">
        <v>110</v>
      </c>
      <c r="H8" s="126"/>
    </row>
    <row r="9" spans="1:10" x14ac:dyDescent="0.2">
      <c r="A9" s="126"/>
      <c r="B9" s="126"/>
      <c r="C9" s="126"/>
      <c r="D9" s="125"/>
      <c r="E9" s="126"/>
      <c r="F9" s="126"/>
      <c r="G9" s="51" t="s">
        <v>106</v>
      </c>
      <c r="H9" s="51" t="s">
        <v>109</v>
      </c>
    </row>
    <row r="10" spans="1:10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</row>
    <row r="11" spans="1:10" ht="25.5" x14ac:dyDescent="0.2">
      <c r="A11" s="100" t="s">
        <v>114</v>
      </c>
      <c r="B11" s="104">
        <v>100</v>
      </c>
      <c r="C11" s="104" t="s">
        <v>115</v>
      </c>
      <c r="D11" s="105">
        <f>D13+D18+D22</f>
        <v>24740769.079999998</v>
      </c>
      <c r="E11" s="105">
        <f>E13</f>
        <v>17654400</v>
      </c>
      <c r="F11" s="105">
        <f>F18</f>
        <v>1088300</v>
      </c>
      <c r="G11" s="105">
        <f>G13+G22</f>
        <v>5998069.0800000001</v>
      </c>
      <c r="H11" s="105"/>
    </row>
    <row r="12" spans="1:10" ht="22.5" customHeight="1" x14ac:dyDescent="0.2">
      <c r="A12" s="67" t="s">
        <v>116</v>
      </c>
      <c r="B12" s="1">
        <v>100</v>
      </c>
      <c r="C12" s="1"/>
      <c r="D12" s="3"/>
      <c r="E12" s="1" t="s">
        <v>115</v>
      </c>
      <c r="F12" s="1" t="s">
        <v>115</v>
      </c>
      <c r="G12" s="3"/>
      <c r="H12" s="1" t="s">
        <v>115</v>
      </c>
    </row>
    <row r="13" spans="1:10" ht="27" customHeight="1" x14ac:dyDescent="0.2">
      <c r="A13" s="54" t="s">
        <v>117</v>
      </c>
      <c r="B13" s="60">
        <v>120</v>
      </c>
      <c r="C13" s="60"/>
      <c r="D13" s="63">
        <f>E13+G13</f>
        <v>18746352.32</v>
      </c>
      <c r="E13" s="61">
        <f>E14+E15</f>
        <v>17654400</v>
      </c>
      <c r="F13" s="59" t="s">
        <v>115</v>
      </c>
      <c r="G13" s="68">
        <f>G16</f>
        <v>1091952.32</v>
      </c>
      <c r="H13" s="68"/>
    </row>
    <row r="14" spans="1:10" ht="26.25" customHeight="1" x14ac:dyDescent="0.2">
      <c r="A14" s="2" t="s">
        <v>63</v>
      </c>
      <c r="B14" s="1">
        <v>121</v>
      </c>
      <c r="C14" s="1" t="s">
        <v>150</v>
      </c>
      <c r="D14" s="3"/>
      <c r="E14" s="58">
        <v>6548900</v>
      </c>
      <c r="F14" s="1"/>
      <c r="G14" s="1"/>
      <c r="H14" s="1"/>
    </row>
    <row r="15" spans="1:10" ht="26.25" customHeight="1" x14ac:dyDescent="0.2">
      <c r="A15" s="2" t="s">
        <v>151</v>
      </c>
      <c r="B15" s="1">
        <v>122</v>
      </c>
      <c r="C15" s="1" t="s">
        <v>150</v>
      </c>
      <c r="D15" s="3"/>
      <c r="E15" s="58">
        <v>11105500</v>
      </c>
      <c r="F15" s="1"/>
      <c r="G15" s="1"/>
      <c r="H15" s="1"/>
    </row>
    <row r="16" spans="1:10" ht="41.25" customHeight="1" x14ac:dyDescent="0.2">
      <c r="A16" s="2" t="s">
        <v>154</v>
      </c>
      <c r="B16" s="1">
        <v>123</v>
      </c>
      <c r="C16" s="1"/>
      <c r="D16" s="3"/>
      <c r="E16" s="58"/>
      <c r="F16" s="1"/>
      <c r="G16" s="114">
        <v>1091952.32</v>
      </c>
      <c r="H16" s="1"/>
    </row>
    <row r="17" spans="1:8" ht="24" customHeight="1" x14ac:dyDescent="0.2">
      <c r="A17" s="67" t="s">
        <v>118</v>
      </c>
      <c r="B17" s="1">
        <v>130</v>
      </c>
      <c r="C17" s="1"/>
      <c r="D17" s="3"/>
      <c r="E17" s="1" t="s">
        <v>115</v>
      </c>
      <c r="F17" s="1" t="s">
        <v>115</v>
      </c>
      <c r="G17" s="1"/>
      <c r="H17" s="1" t="s">
        <v>115</v>
      </c>
    </row>
    <row r="18" spans="1:8" ht="38.25" x14ac:dyDescent="0.2">
      <c r="A18" s="54" t="s">
        <v>119</v>
      </c>
      <c r="B18" s="60">
        <v>150</v>
      </c>
      <c r="C18" s="60"/>
      <c r="D18" s="63">
        <f>F18</f>
        <v>1088300</v>
      </c>
      <c r="E18" s="60" t="s">
        <v>115</v>
      </c>
      <c r="F18" s="61">
        <f>F19+F20</f>
        <v>1088300</v>
      </c>
      <c r="G18" s="60" t="s">
        <v>115</v>
      </c>
      <c r="H18" s="60" t="s">
        <v>115</v>
      </c>
    </row>
    <row r="19" spans="1:8" ht="60" customHeight="1" x14ac:dyDescent="0.2">
      <c r="A19" s="2" t="s">
        <v>64</v>
      </c>
      <c r="B19" s="1"/>
      <c r="C19" s="1" t="s">
        <v>152</v>
      </c>
      <c r="D19" s="3"/>
      <c r="E19" s="1"/>
      <c r="F19" s="62">
        <v>0</v>
      </c>
      <c r="G19" s="1"/>
      <c r="H19" s="1"/>
    </row>
    <row r="20" spans="1:8" ht="69" customHeight="1" x14ac:dyDescent="0.2">
      <c r="A20" s="2" t="s">
        <v>0</v>
      </c>
      <c r="B20" s="1"/>
      <c r="C20" s="1" t="s">
        <v>153</v>
      </c>
      <c r="D20" s="3"/>
      <c r="E20" s="1"/>
      <c r="F20" s="62">
        <v>1088300</v>
      </c>
      <c r="G20" s="1"/>
      <c r="H20" s="1"/>
    </row>
    <row r="21" spans="1:8" x14ac:dyDescent="0.2">
      <c r="A21" s="23"/>
      <c r="B21" s="1"/>
      <c r="C21" s="1"/>
      <c r="D21" s="3"/>
      <c r="E21" s="1"/>
      <c r="F21" s="57"/>
      <c r="G21" s="1"/>
      <c r="H21" s="1"/>
    </row>
    <row r="22" spans="1:8" x14ac:dyDescent="0.2">
      <c r="A22" s="106" t="s">
        <v>120</v>
      </c>
      <c r="B22" s="89">
        <v>160</v>
      </c>
      <c r="C22" s="89"/>
      <c r="D22" s="78">
        <f>G22</f>
        <v>4906116.76</v>
      </c>
      <c r="E22" s="89" t="s">
        <v>115</v>
      </c>
      <c r="F22" s="89" t="s">
        <v>115</v>
      </c>
      <c r="G22" s="107">
        <f>G23</f>
        <v>4906116.76</v>
      </c>
      <c r="H22" s="89"/>
    </row>
    <row r="23" spans="1:8" ht="34.5" customHeight="1" x14ac:dyDescent="0.2">
      <c r="A23" s="2" t="s">
        <v>65</v>
      </c>
      <c r="B23" s="1">
        <v>160</v>
      </c>
      <c r="C23" s="1"/>
      <c r="D23" s="3"/>
      <c r="E23" s="1"/>
      <c r="F23" s="1"/>
      <c r="G23" s="114">
        <v>4906116.76</v>
      </c>
      <c r="H23" s="1"/>
    </row>
    <row r="24" spans="1:8" ht="19.5" customHeight="1" x14ac:dyDescent="0.2">
      <c r="A24" s="23" t="s">
        <v>121</v>
      </c>
      <c r="B24" s="1">
        <v>180</v>
      </c>
      <c r="C24" s="1" t="s">
        <v>115</v>
      </c>
      <c r="D24" s="3"/>
      <c r="E24" s="1" t="s">
        <v>115</v>
      </c>
      <c r="F24" s="1" t="s">
        <v>115</v>
      </c>
      <c r="G24" s="1"/>
      <c r="H24" s="1" t="s">
        <v>115</v>
      </c>
    </row>
    <row r="25" spans="1:8" ht="25.5" x14ac:dyDescent="0.2">
      <c r="A25" s="100" t="s">
        <v>122</v>
      </c>
      <c r="B25" s="101">
        <v>200</v>
      </c>
      <c r="C25" s="101" t="s">
        <v>115</v>
      </c>
      <c r="D25" s="102">
        <f>D26+D72+D85+D60+D89</f>
        <v>25661737.240000002</v>
      </c>
      <c r="E25" s="102">
        <f>E26+E72+E85+E60+E89</f>
        <v>20787232.380000003</v>
      </c>
      <c r="F25" s="102">
        <f>F26+F72+F85+F60+F89</f>
        <v>1099312.8600000001</v>
      </c>
      <c r="G25" s="102">
        <f>G26+G72+G85+G60+G89</f>
        <v>-1021332</v>
      </c>
      <c r="H25" s="103"/>
    </row>
    <row r="26" spans="1:8" ht="29.25" customHeight="1" x14ac:dyDescent="0.2">
      <c r="A26" s="25" t="s">
        <v>63</v>
      </c>
      <c r="B26" s="65"/>
      <c r="C26" s="65"/>
      <c r="D26" s="18">
        <f>D28+D38+D63</f>
        <v>9519500</v>
      </c>
      <c r="E26" s="18">
        <f>E28+E38+E63</f>
        <v>9519500</v>
      </c>
      <c r="F26" s="66"/>
      <c r="G26" s="66"/>
      <c r="H26" s="66"/>
    </row>
    <row r="27" spans="1:8" ht="27" customHeight="1" x14ac:dyDescent="0.2">
      <c r="A27" s="23" t="s">
        <v>123</v>
      </c>
      <c r="B27" s="1">
        <v>210</v>
      </c>
      <c r="C27" s="1"/>
      <c r="D27" s="3"/>
      <c r="E27" s="3"/>
      <c r="F27" s="3"/>
      <c r="G27" s="3"/>
      <c r="H27" s="3"/>
    </row>
    <row r="28" spans="1:8" ht="31.5" customHeight="1" x14ac:dyDescent="0.2">
      <c r="A28" s="84" t="s">
        <v>156</v>
      </c>
      <c r="B28" s="1">
        <v>211</v>
      </c>
      <c r="C28" s="79" t="s">
        <v>155</v>
      </c>
      <c r="D28" s="80">
        <f>E28</f>
        <v>6548900</v>
      </c>
      <c r="E28" s="80">
        <f>E29+E31</f>
        <v>6548900</v>
      </c>
      <c r="F28" s="71"/>
      <c r="G28" s="71"/>
      <c r="H28" s="71"/>
    </row>
    <row r="29" spans="1:8" ht="21.75" customHeight="1" x14ac:dyDescent="0.2">
      <c r="A29" s="2" t="s">
        <v>66</v>
      </c>
      <c r="B29" s="1"/>
      <c r="C29" s="79"/>
      <c r="D29" s="81">
        <v>4584230</v>
      </c>
      <c r="E29" s="81">
        <v>4584230</v>
      </c>
      <c r="F29" s="71"/>
      <c r="G29" s="71"/>
      <c r="H29" s="71"/>
    </row>
    <row r="30" spans="1:8" ht="21.75" customHeight="1" x14ac:dyDescent="0.2">
      <c r="A30" s="2" t="s">
        <v>67</v>
      </c>
      <c r="B30" s="1"/>
      <c r="C30" s="79"/>
      <c r="D30" s="81">
        <f>E30</f>
        <v>0</v>
      </c>
      <c r="E30" s="81">
        <v>0</v>
      </c>
      <c r="F30" s="71"/>
      <c r="G30" s="71"/>
      <c r="H30" s="71"/>
    </row>
    <row r="31" spans="1:8" ht="24.75" customHeight="1" x14ac:dyDescent="0.2">
      <c r="A31" s="2" t="s">
        <v>68</v>
      </c>
      <c r="B31" s="1"/>
      <c r="C31" s="79"/>
      <c r="D31" s="81">
        <f>E31</f>
        <v>1964670</v>
      </c>
      <c r="E31" s="81">
        <v>1964670</v>
      </c>
      <c r="F31" s="71"/>
      <c r="G31" s="71"/>
      <c r="H31" s="71"/>
    </row>
    <row r="32" spans="1:8" ht="23.25" customHeight="1" x14ac:dyDescent="0.2">
      <c r="A32" s="67" t="s">
        <v>124</v>
      </c>
      <c r="B32" s="1">
        <v>220</v>
      </c>
      <c r="C32" s="1"/>
      <c r="D32" s="71"/>
      <c r="E32" s="71"/>
      <c r="F32" s="71"/>
      <c r="G32" s="71"/>
      <c r="H32" s="71"/>
    </row>
    <row r="33" spans="1:8" x14ac:dyDescent="0.2">
      <c r="A33" s="73" t="s">
        <v>5</v>
      </c>
      <c r="B33" s="1"/>
      <c r="C33" s="1"/>
      <c r="D33" s="71"/>
      <c r="E33" s="71"/>
      <c r="F33" s="71"/>
      <c r="G33" s="71"/>
      <c r="H33" s="71"/>
    </row>
    <row r="34" spans="1:8" ht="21.75" customHeight="1" x14ac:dyDescent="0.2">
      <c r="A34" s="67" t="s">
        <v>125</v>
      </c>
      <c r="B34" s="1">
        <v>230</v>
      </c>
      <c r="C34" s="1"/>
      <c r="D34" s="71">
        <v>318000</v>
      </c>
      <c r="E34" s="71">
        <v>318000</v>
      </c>
      <c r="F34" s="71"/>
      <c r="G34" s="71"/>
      <c r="H34" s="71"/>
    </row>
    <row r="35" spans="1:8" x14ac:dyDescent="0.2">
      <c r="A35" s="67" t="s">
        <v>5</v>
      </c>
      <c r="B35" s="1"/>
      <c r="C35" s="1"/>
      <c r="D35" s="71"/>
      <c r="E35" s="71"/>
      <c r="F35" s="71"/>
      <c r="G35" s="71"/>
      <c r="H35" s="71"/>
    </row>
    <row r="36" spans="1:8" ht="22.5" x14ac:dyDescent="0.2">
      <c r="A36" s="67" t="s">
        <v>126</v>
      </c>
      <c r="B36" s="1">
        <v>240</v>
      </c>
      <c r="C36" s="1"/>
      <c r="D36" s="71"/>
      <c r="E36" s="71"/>
      <c r="F36" s="71"/>
      <c r="G36" s="71"/>
      <c r="H36" s="71"/>
    </row>
    <row r="37" spans="1:8" ht="25.5" customHeight="1" x14ac:dyDescent="0.2">
      <c r="A37" s="67" t="s">
        <v>127</v>
      </c>
      <c r="B37" s="1">
        <v>250</v>
      </c>
      <c r="C37" s="1"/>
      <c r="D37" s="71"/>
      <c r="E37" s="71"/>
      <c r="F37" s="71"/>
      <c r="G37" s="71"/>
      <c r="H37" s="71"/>
    </row>
    <row r="38" spans="1:8" ht="26.25" customHeight="1" x14ac:dyDescent="0.2">
      <c r="A38" s="76" t="s">
        <v>128</v>
      </c>
      <c r="B38" s="59">
        <v>260</v>
      </c>
      <c r="C38" s="59" t="s">
        <v>115</v>
      </c>
      <c r="D38" s="82">
        <v>2571800</v>
      </c>
      <c r="E38" s="82">
        <v>2571800</v>
      </c>
      <c r="F38" s="71"/>
      <c r="G38" s="71"/>
      <c r="H38" s="71"/>
    </row>
    <row r="39" spans="1:8" ht="26.25" customHeight="1" x14ac:dyDescent="0.2">
      <c r="A39" s="74" t="s">
        <v>36</v>
      </c>
      <c r="B39" s="1"/>
      <c r="C39" s="1"/>
      <c r="D39" s="81"/>
      <c r="E39" s="81"/>
      <c r="F39" s="71"/>
      <c r="G39" s="71"/>
      <c r="H39" s="71"/>
    </row>
    <row r="40" spans="1:8" ht="26.25" customHeight="1" x14ac:dyDescent="0.2">
      <c r="A40" s="74" t="s">
        <v>69</v>
      </c>
      <c r="B40" s="1"/>
      <c r="C40" s="79" t="s">
        <v>157</v>
      </c>
      <c r="D40" s="80">
        <f>D41+D42+D43</f>
        <v>1671046.34</v>
      </c>
      <c r="E40" s="80">
        <f>E41+E42+E43</f>
        <v>1671046.34</v>
      </c>
      <c r="F40" s="71"/>
      <c r="G40" s="71"/>
      <c r="H40" s="71"/>
    </row>
    <row r="41" spans="1:8" ht="33.75" x14ac:dyDescent="0.2">
      <c r="A41" s="2" t="s">
        <v>33</v>
      </c>
      <c r="B41" s="1"/>
      <c r="C41" s="83"/>
      <c r="D41" s="81">
        <f>E41</f>
        <v>991000</v>
      </c>
      <c r="E41" s="81">
        <v>991000</v>
      </c>
      <c r="F41" s="71"/>
      <c r="G41" s="71"/>
      <c r="H41" s="71"/>
    </row>
    <row r="42" spans="1:8" ht="22.5" x14ac:dyDescent="0.2">
      <c r="A42" s="2" t="s">
        <v>34</v>
      </c>
      <c r="B42" s="1"/>
      <c r="C42" s="83"/>
      <c r="D42" s="81">
        <f>E42</f>
        <v>380046.34</v>
      </c>
      <c r="E42" s="81">
        <v>380046.34</v>
      </c>
      <c r="F42" s="71"/>
      <c r="G42" s="71"/>
      <c r="H42" s="71"/>
    </row>
    <row r="43" spans="1:8" ht="33.75" x14ac:dyDescent="0.2">
      <c r="A43" s="2" t="s">
        <v>35</v>
      </c>
      <c r="B43" s="1"/>
      <c r="C43" s="83"/>
      <c r="D43" s="81">
        <f>E43</f>
        <v>300000</v>
      </c>
      <c r="E43" s="81">
        <v>300000</v>
      </c>
      <c r="F43" s="71"/>
      <c r="G43" s="71"/>
      <c r="H43" s="71"/>
    </row>
    <row r="44" spans="1:8" ht="31.5" x14ac:dyDescent="0.2">
      <c r="A44" s="74" t="s">
        <v>37</v>
      </c>
      <c r="B44" s="1"/>
      <c r="C44" s="79" t="s">
        <v>158</v>
      </c>
      <c r="D44" s="80">
        <f>D45+D46+D47+D48+D49+D50+D51+D52+D53+D54</f>
        <v>189353.68</v>
      </c>
      <c r="E44" s="80">
        <f>E45+E46+E47+E48+E49+E50+E51+E52+E53+E54</f>
        <v>189353.68</v>
      </c>
      <c r="F44" s="71"/>
      <c r="G44" s="71"/>
      <c r="H44" s="71"/>
    </row>
    <row r="45" spans="1:8" ht="33.75" x14ac:dyDescent="0.2">
      <c r="A45" s="2" t="s">
        <v>1</v>
      </c>
      <c r="B45" s="1"/>
      <c r="C45" s="3"/>
      <c r="D45" s="81">
        <f>E45</f>
        <v>16400</v>
      </c>
      <c r="E45" s="81">
        <v>16400</v>
      </c>
      <c r="F45" s="71"/>
      <c r="G45" s="71"/>
      <c r="H45" s="71"/>
    </row>
    <row r="46" spans="1:8" ht="33.75" x14ac:dyDescent="0.2">
      <c r="A46" s="2" t="s">
        <v>38</v>
      </c>
      <c r="B46" s="1"/>
      <c r="C46" s="3"/>
      <c r="D46" s="81">
        <f t="shared" ref="D46:D54" si="0">E46</f>
        <v>17800</v>
      </c>
      <c r="E46" s="81">
        <v>17800</v>
      </c>
      <c r="F46" s="71"/>
      <c r="G46" s="71"/>
      <c r="H46" s="71"/>
    </row>
    <row r="47" spans="1:8" ht="33.75" x14ac:dyDescent="0.2">
      <c r="A47" s="2" t="s">
        <v>40</v>
      </c>
      <c r="B47" s="1"/>
      <c r="C47" s="3"/>
      <c r="D47" s="81">
        <f t="shared" si="0"/>
        <v>7600</v>
      </c>
      <c r="E47" s="81">
        <v>7600</v>
      </c>
      <c r="F47" s="71"/>
      <c r="G47" s="71"/>
      <c r="H47" s="71"/>
    </row>
    <row r="48" spans="1:8" ht="22.5" x14ac:dyDescent="0.2">
      <c r="A48" s="2" t="s">
        <v>39</v>
      </c>
      <c r="B48" s="1"/>
      <c r="C48" s="3"/>
      <c r="D48" s="81">
        <f t="shared" si="0"/>
        <v>2000</v>
      </c>
      <c r="E48" s="81">
        <v>2000</v>
      </c>
      <c r="F48" s="71"/>
      <c r="G48" s="71"/>
      <c r="H48" s="71"/>
    </row>
    <row r="49" spans="1:8" ht="22.5" x14ac:dyDescent="0.2">
      <c r="A49" s="2" t="s">
        <v>41</v>
      </c>
      <c r="B49" s="1"/>
      <c r="C49" s="3"/>
      <c r="D49" s="81">
        <f t="shared" si="0"/>
        <v>26093.68</v>
      </c>
      <c r="E49" s="81">
        <v>26093.68</v>
      </c>
      <c r="F49" s="71"/>
      <c r="G49" s="71"/>
      <c r="H49" s="71"/>
    </row>
    <row r="50" spans="1:8" ht="33.75" x14ac:dyDescent="0.2">
      <c r="A50" s="2" t="s">
        <v>70</v>
      </c>
      <c r="B50" s="1"/>
      <c r="C50" s="3"/>
      <c r="D50" s="81">
        <f t="shared" si="0"/>
        <v>4000</v>
      </c>
      <c r="E50" s="81">
        <v>4000</v>
      </c>
      <c r="F50" s="71"/>
      <c r="G50" s="71"/>
      <c r="H50" s="71"/>
    </row>
    <row r="51" spans="1:8" ht="33.75" x14ac:dyDescent="0.2">
      <c r="A51" s="2" t="s">
        <v>159</v>
      </c>
      <c r="B51" s="1"/>
      <c r="C51" s="3"/>
      <c r="D51" s="81">
        <f t="shared" si="0"/>
        <v>16460</v>
      </c>
      <c r="E51" s="81">
        <v>16460</v>
      </c>
      <c r="F51" s="71"/>
      <c r="G51" s="71"/>
      <c r="H51" s="71"/>
    </row>
    <row r="52" spans="1:8" ht="45" x14ac:dyDescent="0.2">
      <c r="A52" s="2" t="s">
        <v>160</v>
      </c>
      <c r="B52" s="1"/>
      <c r="C52" s="3"/>
      <c r="D52" s="81">
        <f t="shared" si="0"/>
        <v>18000</v>
      </c>
      <c r="E52" s="81">
        <v>18000</v>
      </c>
      <c r="F52" s="71"/>
      <c r="G52" s="71"/>
      <c r="H52" s="71"/>
    </row>
    <row r="53" spans="1:8" ht="22.5" x14ac:dyDescent="0.2">
      <c r="A53" s="2" t="s">
        <v>161</v>
      </c>
      <c r="B53" s="1"/>
      <c r="C53" s="3"/>
      <c r="D53" s="81">
        <f t="shared" si="0"/>
        <v>4700</v>
      </c>
      <c r="E53" s="81">
        <v>4700</v>
      </c>
      <c r="F53" s="71"/>
      <c r="G53" s="71"/>
      <c r="H53" s="71"/>
    </row>
    <row r="54" spans="1:8" ht="33.75" x14ac:dyDescent="0.2">
      <c r="A54" s="2" t="s">
        <v>32</v>
      </c>
      <c r="B54" s="1"/>
      <c r="C54" s="3"/>
      <c r="D54" s="81">
        <f t="shared" si="0"/>
        <v>76300</v>
      </c>
      <c r="E54" s="81">
        <v>76300</v>
      </c>
      <c r="F54" s="71"/>
      <c r="G54" s="71"/>
      <c r="H54" s="71"/>
    </row>
    <row r="55" spans="1:8" ht="21" x14ac:dyDescent="0.2">
      <c r="A55" s="74" t="s">
        <v>71</v>
      </c>
      <c r="B55" s="60">
        <v>260</v>
      </c>
      <c r="C55" s="79" t="s">
        <v>158</v>
      </c>
      <c r="D55" s="80">
        <f>D56+D57+D58+D59</f>
        <v>292440</v>
      </c>
      <c r="E55" s="80">
        <f>E56+E57+E58+E59</f>
        <v>292440</v>
      </c>
      <c r="F55" s="71"/>
      <c r="G55" s="71"/>
      <c r="H55" s="71"/>
    </row>
    <row r="56" spans="1:8" ht="33.75" x14ac:dyDescent="0.2">
      <c r="A56" s="2" t="s">
        <v>46</v>
      </c>
      <c r="B56" s="1"/>
      <c r="C56" s="83"/>
      <c r="D56" s="81">
        <f>E56</f>
        <v>126240</v>
      </c>
      <c r="E56" s="81">
        <v>126240</v>
      </c>
      <c r="F56" s="71"/>
      <c r="G56" s="71"/>
      <c r="H56" s="71"/>
    </row>
    <row r="57" spans="1:8" ht="24.75" customHeight="1" x14ac:dyDescent="0.2">
      <c r="A57" s="2" t="s">
        <v>47</v>
      </c>
      <c r="B57" s="1"/>
      <c r="C57" s="83"/>
      <c r="D57" s="81">
        <f>E57</f>
        <v>85000</v>
      </c>
      <c r="E57" s="81">
        <v>85000</v>
      </c>
      <c r="F57" s="71"/>
      <c r="G57" s="71"/>
      <c r="H57" s="71"/>
    </row>
    <row r="58" spans="1:8" ht="22.5" x14ac:dyDescent="0.2">
      <c r="A58" s="2" t="s">
        <v>48</v>
      </c>
      <c r="B58" s="1"/>
      <c r="C58" s="83"/>
      <c r="D58" s="81">
        <f>E58</f>
        <v>25700</v>
      </c>
      <c r="E58" s="81">
        <v>25700</v>
      </c>
      <c r="F58" s="71"/>
      <c r="G58" s="71"/>
      <c r="H58" s="71"/>
    </row>
    <row r="59" spans="1:8" ht="22.5" x14ac:dyDescent="0.2">
      <c r="A59" s="2" t="s">
        <v>42</v>
      </c>
      <c r="B59" s="1"/>
      <c r="C59" s="83"/>
      <c r="D59" s="81">
        <f>E59</f>
        <v>55500</v>
      </c>
      <c r="E59" s="81">
        <v>55500</v>
      </c>
      <c r="F59" s="71"/>
      <c r="G59" s="71"/>
      <c r="H59" s="71"/>
    </row>
    <row r="60" spans="1:8" ht="21" x14ac:dyDescent="0.2">
      <c r="A60" s="74" t="s">
        <v>72</v>
      </c>
      <c r="B60" s="75"/>
      <c r="C60" s="79" t="s">
        <v>158</v>
      </c>
      <c r="D60" s="80">
        <f>D61+D62</f>
        <v>326100</v>
      </c>
      <c r="E60" s="80">
        <f>E61+E62</f>
        <v>326100</v>
      </c>
      <c r="F60" s="71"/>
      <c r="G60" s="71"/>
      <c r="H60" s="71"/>
    </row>
    <row r="61" spans="1:8" ht="33.75" x14ac:dyDescent="0.2">
      <c r="A61" s="2" t="s">
        <v>45</v>
      </c>
      <c r="B61" s="1"/>
      <c r="C61" s="3"/>
      <c r="D61" s="81">
        <v>320300</v>
      </c>
      <c r="E61" s="81">
        <v>320300</v>
      </c>
      <c r="F61" s="71"/>
      <c r="G61" s="71"/>
      <c r="H61" s="71"/>
    </row>
    <row r="62" spans="1:8" ht="33.75" x14ac:dyDescent="0.2">
      <c r="A62" s="2" t="s">
        <v>73</v>
      </c>
      <c r="B62" s="1"/>
      <c r="C62" s="3"/>
      <c r="D62" s="81">
        <v>5800</v>
      </c>
      <c r="E62" s="81">
        <v>5800</v>
      </c>
      <c r="F62" s="71"/>
      <c r="G62" s="71"/>
      <c r="H62" s="71"/>
    </row>
    <row r="63" spans="1:8" ht="28.5" customHeight="1" x14ac:dyDescent="0.2">
      <c r="A63" s="54" t="s">
        <v>183</v>
      </c>
      <c r="B63" s="60">
        <v>260</v>
      </c>
      <c r="C63" s="60" t="s">
        <v>115</v>
      </c>
      <c r="D63" s="80">
        <v>398800</v>
      </c>
      <c r="E63" s="80">
        <v>398800</v>
      </c>
      <c r="F63" s="71"/>
      <c r="G63" s="71"/>
      <c r="H63" s="71"/>
    </row>
    <row r="64" spans="1:8" ht="25.5" x14ac:dyDescent="0.2">
      <c r="A64" s="118" t="s">
        <v>184</v>
      </c>
      <c r="B64" s="1"/>
      <c r="C64" s="3"/>
      <c r="D64" s="81"/>
      <c r="E64" s="81"/>
      <c r="F64" s="71"/>
      <c r="G64" s="71"/>
      <c r="H64" s="71"/>
    </row>
    <row r="65" spans="1:8" x14ac:dyDescent="0.2">
      <c r="A65" s="23" t="s">
        <v>162</v>
      </c>
      <c r="B65" s="1">
        <v>260</v>
      </c>
      <c r="C65" s="79" t="s">
        <v>158</v>
      </c>
      <c r="D65" s="82">
        <v>398800</v>
      </c>
      <c r="E65" s="82">
        <v>398800</v>
      </c>
      <c r="F65" s="71"/>
      <c r="G65" s="71"/>
      <c r="H65" s="71"/>
    </row>
    <row r="66" spans="1:8" ht="33.75" x14ac:dyDescent="0.2">
      <c r="A66" s="2" t="s">
        <v>74</v>
      </c>
      <c r="B66" s="1"/>
      <c r="C66" s="3"/>
      <c r="D66" s="81">
        <f>E66</f>
        <v>4700</v>
      </c>
      <c r="E66" s="81">
        <v>4700</v>
      </c>
      <c r="F66" s="71"/>
      <c r="G66" s="71"/>
      <c r="H66" s="71"/>
    </row>
    <row r="67" spans="1:8" ht="26.25" customHeight="1" x14ac:dyDescent="0.2">
      <c r="A67" s="2" t="s">
        <v>44</v>
      </c>
      <c r="B67" s="1"/>
      <c r="C67" s="3"/>
      <c r="D67" s="81">
        <f>E67</f>
        <v>35100</v>
      </c>
      <c r="E67" s="81">
        <v>35100</v>
      </c>
      <c r="F67" s="71"/>
      <c r="G67" s="71"/>
      <c r="H67" s="71"/>
    </row>
    <row r="68" spans="1:8" x14ac:dyDescent="0.2">
      <c r="A68" s="23"/>
      <c r="B68" s="1"/>
      <c r="C68" s="3"/>
      <c r="D68" s="71"/>
      <c r="E68" s="71"/>
      <c r="F68" s="71"/>
      <c r="G68" s="71"/>
      <c r="H68" s="71"/>
    </row>
    <row r="69" spans="1:8" ht="24" customHeight="1" x14ac:dyDescent="0.2">
      <c r="A69" s="54" t="s">
        <v>131</v>
      </c>
      <c r="B69" s="1">
        <v>400</v>
      </c>
      <c r="C69" s="3"/>
      <c r="D69" s="71"/>
      <c r="E69" s="71"/>
      <c r="F69" s="71"/>
      <c r="G69" s="71"/>
      <c r="H69" s="71"/>
    </row>
    <row r="70" spans="1:8" ht="25.5" x14ac:dyDescent="0.2">
      <c r="A70" s="23" t="s">
        <v>132</v>
      </c>
      <c r="B70" s="1">
        <v>410</v>
      </c>
      <c r="C70" s="3"/>
      <c r="D70" s="71"/>
      <c r="E70" s="71"/>
      <c r="F70" s="71"/>
      <c r="G70" s="71"/>
      <c r="H70" s="71"/>
    </row>
    <row r="71" spans="1:8" x14ac:dyDescent="0.2">
      <c r="A71" s="23" t="s">
        <v>133</v>
      </c>
      <c r="B71" s="1">
        <v>420</v>
      </c>
      <c r="C71" s="3"/>
      <c r="D71" s="71"/>
      <c r="E71" s="71"/>
      <c r="F71" s="71"/>
      <c r="G71" s="71"/>
      <c r="H71" s="71"/>
    </row>
    <row r="72" spans="1:8" ht="108" x14ac:dyDescent="0.2">
      <c r="A72" s="25" t="s">
        <v>95</v>
      </c>
      <c r="B72" s="65"/>
      <c r="C72" s="66"/>
      <c r="D72" s="16">
        <f>D74+D78+D80</f>
        <v>11052832.380000001</v>
      </c>
      <c r="E72" s="16">
        <f>E74+E78+E80</f>
        <v>10941632.380000001</v>
      </c>
      <c r="F72" s="72"/>
      <c r="G72" s="72"/>
      <c r="H72" s="72"/>
    </row>
    <row r="73" spans="1:8" ht="25.5" x14ac:dyDescent="0.2">
      <c r="A73" s="23" t="s">
        <v>123</v>
      </c>
      <c r="B73" s="1">
        <v>210</v>
      </c>
      <c r="C73" s="3"/>
      <c r="D73" s="71"/>
      <c r="E73" s="71"/>
      <c r="F73" s="71"/>
      <c r="G73" s="71"/>
      <c r="H73" s="71"/>
    </row>
    <row r="74" spans="1:8" ht="32.25" x14ac:dyDescent="0.2">
      <c r="A74" s="84" t="s">
        <v>156</v>
      </c>
      <c r="B74" s="79">
        <v>211</v>
      </c>
      <c r="C74" s="79" t="s">
        <v>163</v>
      </c>
      <c r="D74" s="80">
        <f>D75+D76+D77</f>
        <v>10941632.380000001</v>
      </c>
      <c r="E74" s="80">
        <f>E75+E76+E77</f>
        <v>10941632.380000001</v>
      </c>
      <c r="F74" s="71"/>
      <c r="G74" s="71"/>
      <c r="H74" s="71"/>
    </row>
    <row r="75" spans="1:8" ht="22.5" x14ac:dyDescent="0.2">
      <c r="A75" s="2" t="s">
        <v>75</v>
      </c>
      <c r="B75" s="1"/>
      <c r="C75" s="1"/>
      <c r="D75" s="85">
        <f>E75</f>
        <v>8402332.3800000008</v>
      </c>
      <c r="E75" s="85">
        <v>8402332.3800000008</v>
      </c>
      <c r="F75" s="71"/>
      <c r="G75" s="71"/>
      <c r="H75" s="71"/>
    </row>
    <row r="76" spans="1:8" ht="22.5" x14ac:dyDescent="0.2">
      <c r="A76" s="2" t="s">
        <v>76</v>
      </c>
      <c r="B76" s="1"/>
      <c r="C76" s="1"/>
      <c r="D76" s="85">
        <f>E76</f>
        <v>1800</v>
      </c>
      <c r="E76" s="85">
        <v>1800</v>
      </c>
      <c r="F76" s="71"/>
      <c r="G76" s="71"/>
      <c r="H76" s="71"/>
    </row>
    <row r="77" spans="1:8" ht="22.5" x14ac:dyDescent="0.2">
      <c r="A77" s="2" t="s">
        <v>77</v>
      </c>
      <c r="B77" s="1"/>
      <c r="C77" s="1"/>
      <c r="D77" s="85">
        <f>E77</f>
        <v>2537500</v>
      </c>
      <c r="E77" s="85">
        <v>2537500</v>
      </c>
      <c r="F77" s="71"/>
      <c r="G77" s="71"/>
      <c r="H77" s="71"/>
    </row>
    <row r="78" spans="1:8" ht="25.5" x14ac:dyDescent="0.2">
      <c r="A78" s="76" t="s">
        <v>128</v>
      </c>
      <c r="B78" s="59">
        <v>260</v>
      </c>
      <c r="C78" s="59" t="s">
        <v>115</v>
      </c>
      <c r="D78" s="80">
        <f>D79</f>
        <v>111200</v>
      </c>
      <c r="E78" s="80"/>
      <c r="F78" s="71"/>
      <c r="G78" s="71"/>
      <c r="H78" s="71"/>
    </row>
    <row r="79" spans="1:8" ht="21" x14ac:dyDescent="0.2">
      <c r="A79" s="74" t="s">
        <v>78</v>
      </c>
      <c r="B79" s="1"/>
      <c r="C79" s="79" t="s">
        <v>158</v>
      </c>
      <c r="D79" s="81">
        <v>111200</v>
      </c>
      <c r="E79" s="81">
        <v>111200</v>
      </c>
      <c r="F79" s="71"/>
      <c r="G79" s="71"/>
      <c r="H79" s="71"/>
    </row>
    <row r="80" spans="1:8" ht="25.5" x14ac:dyDescent="0.2">
      <c r="A80" s="54" t="s">
        <v>187</v>
      </c>
      <c r="B80" s="60">
        <v>260</v>
      </c>
      <c r="C80" s="60" t="s">
        <v>115</v>
      </c>
      <c r="D80" s="80">
        <f>D82</f>
        <v>0</v>
      </c>
      <c r="E80" s="80">
        <f>E82</f>
        <v>0</v>
      </c>
      <c r="F80" s="71"/>
      <c r="G80" s="71"/>
      <c r="H80" s="71"/>
    </row>
    <row r="81" spans="1:8" ht="25.5" x14ac:dyDescent="0.2">
      <c r="A81" s="118" t="s">
        <v>184</v>
      </c>
      <c r="B81" s="1"/>
      <c r="C81" s="3"/>
      <c r="D81" s="80"/>
      <c r="E81" s="80"/>
      <c r="F81" s="71"/>
      <c r="G81" s="71"/>
      <c r="H81" s="71"/>
    </row>
    <row r="82" spans="1:8" x14ac:dyDescent="0.2">
      <c r="A82" s="23" t="s">
        <v>162</v>
      </c>
      <c r="B82" s="1"/>
      <c r="C82" s="79" t="s">
        <v>158</v>
      </c>
      <c r="D82" s="81">
        <f>D83+D84</f>
        <v>0</v>
      </c>
      <c r="E82" s="81">
        <f>E83+E84</f>
        <v>0</v>
      </c>
      <c r="F82" s="71"/>
      <c r="G82" s="71"/>
      <c r="H82" s="71"/>
    </row>
    <row r="83" spans="1:8" ht="22.5" x14ac:dyDescent="0.2">
      <c r="A83" s="2" t="s">
        <v>164</v>
      </c>
      <c r="B83" s="1"/>
      <c r="C83" s="3"/>
      <c r="D83" s="81"/>
      <c r="E83" s="81"/>
      <c r="F83" s="71"/>
      <c r="G83" s="71"/>
      <c r="H83" s="71"/>
    </row>
    <row r="84" spans="1:8" ht="22.5" x14ac:dyDescent="0.2">
      <c r="A84" s="2" t="s">
        <v>165</v>
      </c>
      <c r="B84" s="1"/>
      <c r="C84" s="3"/>
      <c r="D84" s="81">
        <f>E84</f>
        <v>0</v>
      </c>
      <c r="E84" s="17"/>
      <c r="F84" s="71"/>
      <c r="G84" s="71"/>
      <c r="H84" s="71"/>
    </row>
    <row r="85" spans="1:8" x14ac:dyDescent="0.2">
      <c r="A85" s="24" t="s">
        <v>2</v>
      </c>
      <c r="B85" s="65"/>
      <c r="C85" s="66"/>
      <c r="D85" s="94">
        <f>D86+D88</f>
        <v>1099312.8600000001</v>
      </c>
      <c r="E85" s="94"/>
      <c r="F85" s="16">
        <f>F86+F88</f>
        <v>1099312.8600000001</v>
      </c>
      <c r="G85" s="72"/>
      <c r="H85" s="72"/>
    </row>
    <row r="86" spans="1:8" ht="24" x14ac:dyDescent="0.2">
      <c r="A86" s="93" t="s">
        <v>124</v>
      </c>
      <c r="B86" s="90">
        <v>220</v>
      </c>
      <c r="C86" s="90" t="s">
        <v>153</v>
      </c>
      <c r="D86" s="92">
        <f>F87</f>
        <v>1088312.8600000001</v>
      </c>
      <c r="E86" s="92"/>
      <c r="F86" s="92">
        <f>F87</f>
        <v>1088312.8600000001</v>
      </c>
      <c r="G86" s="77"/>
      <c r="H86" s="77"/>
    </row>
    <row r="87" spans="1:8" ht="33.75" x14ac:dyDescent="0.2">
      <c r="A87" s="2" t="s">
        <v>79</v>
      </c>
      <c r="B87" s="69"/>
      <c r="C87" s="70"/>
      <c r="D87" s="87">
        <f>F87</f>
        <v>1088312.8600000001</v>
      </c>
      <c r="E87" s="88"/>
      <c r="F87" s="62">
        <v>1088312.8600000001</v>
      </c>
      <c r="G87" s="77"/>
      <c r="H87" s="77"/>
    </row>
    <row r="88" spans="1:8" ht="26.25" customHeight="1" x14ac:dyDescent="0.2">
      <c r="A88" s="2" t="s">
        <v>175</v>
      </c>
      <c r="B88" s="1"/>
      <c r="C88" s="79"/>
      <c r="D88" s="91">
        <f>F88</f>
        <v>11000</v>
      </c>
      <c r="E88" s="113"/>
      <c r="F88" s="82">
        <v>11000</v>
      </c>
      <c r="G88" s="71"/>
      <c r="H88" s="71"/>
    </row>
    <row r="89" spans="1:8" ht="75" customHeight="1" x14ac:dyDescent="0.2">
      <c r="A89" s="95" t="s">
        <v>6</v>
      </c>
      <c r="B89" s="65"/>
      <c r="C89" s="96"/>
      <c r="D89" s="94">
        <f>D90+D94+D96</f>
        <v>3663992</v>
      </c>
      <c r="E89" s="86"/>
      <c r="F89" s="72"/>
      <c r="G89" s="16">
        <f>G90-G94+G96</f>
        <v>-1021332</v>
      </c>
      <c r="H89" s="72"/>
    </row>
    <row r="90" spans="1:8" ht="26.25" customHeight="1" x14ac:dyDescent="0.2">
      <c r="A90" s="23" t="s">
        <v>123</v>
      </c>
      <c r="B90" s="1">
        <v>210</v>
      </c>
      <c r="C90" s="90"/>
      <c r="D90" s="91">
        <f>G90</f>
        <v>585665</v>
      </c>
      <c r="E90" s="19"/>
      <c r="F90" s="19"/>
      <c r="G90" s="19">
        <f>G91</f>
        <v>585665</v>
      </c>
      <c r="H90" s="77"/>
    </row>
    <row r="91" spans="1:8" ht="33" customHeight="1" x14ac:dyDescent="0.2">
      <c r="A91" s="84" t="s">
        <v>156</v>
      </c>
      <c r="B91" s="79">
        <v>211</v>
      </c>
      <c r="C91" s="90"/>
      <c r="D91" s="92">
        <f t="shared" ref="D91:D101" si="1">G91</f>
        <v>585665</v>
      </c>
      <c r="E91" s="78"/>
      <c r="F91" s="78"/>
      <c r="G91" s="99">
        <f>G92+G93</f>
        <v>585665</v>
      </c>
      <c r="H91" s="77"/>
    </row>
    <row r="92" spans="1:8" ht="17.25" customHeight="1" x14ac:dyDescent="0.2">
      <c r="A92" s="2" t="s">
        <v>167</v>
      </c>
      <c r="B92" s="1"/>
      <c r="C92" s="90"/>
      <c r="D92" s="87">
        <f t="shared" si="1"/>
        <v>409966</v>
      </c>
      <c r="E92" s="88"/>
      <c r="F92" s="77"/>
      <c r="G92" s="77">
        <v>409966</v>
      </c>
      <c r="H92" s="77"/>
    </row>
    <row r="93" spans="1:8" ht="17.25" customHeight="1" x14ac:dyDescent="0.2">
      <c r="A93" s="2" t="s">
        <v>168</v>
      </c>
      <c r="B93" s="1"/>
      <c r="C93" s="90"/>
      <c r="D93" s="87">
        <f t="shared" si="1"/>
        <v>175699</v>
      </c>
      <c r="E93" s="88"/>
      <c r="F93" s="77"/>
      <c r="G93" s="77">
        <v>175699</v>
      </c>
      <c r="H93" s="77"/>
    </row>
    <row r="94" spans="1:8" ht="26.25" customHeight="1" x14ac:dyDescent="0.2">
      <c r="A94" s="76" t="s">
        <v>128</v>
      </c>
      <c r="B94" s="59">
        <v>260</v>
      </c>
      <c r="C94" s="59" t="s">
        <v>115</v>
      </c>
      <c r="D94" s="92">
        <v>2342662</v>
      </c>
      <c r="E94" s="78"/>
      <c r="F94" s="78"/>
      <c r="G94" s="78">
        <v>2342662</v>
      </c>
      <c r="H94" s="77"/>
    </row>
    <row r="95" spans="1:8" ht="33" customHeight="1" x14ac:dyDescent="0.2">
      <c r="A95" s="2" t="s">
        <v>1</v>
      </c>
      <c r="B95" s="1"/>
      <c r="C95" s="90"/>
      <c r="D95" s="87"/>
      <c r="E95" s="88"/>
      <c r="F95" s="77"/>
      <c r="G95" s="77"/>
      <c r="H95" s="77"/>
    </row>
    <row r="96" spans="1:8" ht="23.25" customHeight="1" x14ac:dyDescent="0.2">
      <c r="A96" s="54" t="s">
        <v>129</v>
      </c>
      <c r="B96" s="60">
        <v>260</v>
      </c>
      <c r="C96" s="90"/>
      <c r="D96" s="92">
        <f t="shared" si="1"/>
        <v>735665</v>
      </c>
      <c r="E96" s="78"/>
      <c r="F96" s="78"/>
      <c r="G96" s="78">
        <f>G98</f>
        <v>735665</v>
      </c>
      <c r="H96" s="77"/>
    </row>
    <row r="97" spans="1:8" ht="27" customHeight="1" x14ac:dyDescent="0.2">
      <c r="A97" s="23" t="s">
        <v>130</v>
      </c>
      <c r="B97" s="1"/>
      <c r="C97" s="90"/>
      <c r="D97" s="87"/>
      <c r="E97" s="88"/>
      <c r="F97" s="77"/>
      <c r="G97" s="77"/>
      <c r="H97" s="77"/>
    </row>
    <row r="98" spans="1:8" ht="19.5" customHeight="1" x14ac:dyDescent="0.2">
      <c r="A98" s="23" t="s">
        <v>162</v>
      </c>
      <c r="B98" s="1">
        <v>260</v>
      </c>
      <c r="C98" s="90"/>
      <c r="D98" s="87">
        <f t="shared" si="1"/>
        <v>735665</v>
      </c>
      <c r="E98" s="88"/>
      <c r="F98" s="77"/>
      <c r="G98" s="77">
        <f>G101-G100</f>
        <v>735665</v>
      </c>
      <c r="H98" s="77"/>
    </row>
    <row r="99" spans="1:8" ht="25.5" customHeight="1" x14ac:dyDescent="0.2">
      <c r="A99" s="2" t="s">
        <v>169</v>
      </c>
      <c r="B99" s="1"/>
      <c r="C99" s="90"/>
      <c r="D99" s="87"/>
      <c r="E99" s="88"/>
      <c r="F99" s="77"/>
      <c r="G99" s="77"/>
      <c r="H99" s="77"/>
    </row>
    <row r="100" spans="1:8" ht="22.5" customHeight="1" x14ac:dyDescent="0.2">
      <c r="A100" s="2" t="s">
        <v>170</v>
      </c>
      <c r="B100" s="1"/>
      <c r="C100" s="90"/>
      <c r="D100" s="87">
        <f t="shared" si="1"/>
        <v>435666</v>
      </c>
      <c r="E100" s="88"/>
      <c r="F100" s="77"/>
      <c r="G100" s="77">
        <v>435666</v>
      </c>
      <c r="H100" s="77"/>
    </row>
    <row r="101" spans="1:8" ht="33.75" customHeight="1" x14ac:dyDescent="0.2">
      <c r="A101" s="2" t="s">
        <v>65</v>
      </c>
      <c r="B101" s="1">
        <v>260</v>
      </c>
      <c r="C101" s="90"/>
      <c r="D101" s="87">
        <f t="shared" si="1"/>
        <v>1171331</v>
      </c>
      <c r="E101" s="88"/>
      <c r="F101" s="77"/>
      <c r="G101" s="77">
        <v>1171331</v>
      </c>
      <c r="H101" s="77"/>
    </row>
    <row r="102" spans="1:8" ht="15" customHeight="1" x14ac:dyDescent="0.2">
      <c r="A102" s="2"/>
      <c r="B102" s="1"/>
      <c r="C102" s="79"/>
      <c r="D102" s="81"/>
      <c r="E102" s="17"/>
      <c r="F102" s="71"/>
      <c r="G102" s="71"/>
      <c r="H102" s="71"/>
    </row>
    <row r="103" spans="1:8" ht="25.5" x14ac:dyDescent="0.2">
      <c r="A103" s="64" t="s">
        <v>134</v>
      </c>
      <c r="B103" s="65">
        <v>500</v>
      </c>
      <c r="C103" s="65" t="s">
        <v>115</v>
      </c>
      <c r="D103" s="16">
        <f>51458.04+10248.46</f>
        <v>61706.5</v>
      </c>
      <c r="E103" s="16">
        <v>61706.5</v>
      </c>
      <c r="F103" s="16">
        <v>94158.97</v>
      </c>
      <c r="G103" s="16">
        <v>1080240.96</v>
      </c>
      <c r="H103" s="72"/>
    </row>
    <row r="104" spans="1:8" ht="22.5" x14ac:dyDescent="0.2">
      <c r="A104" s="112" t="s">
        <v>188</v>
      </c>
      <c r="B104" s="69"/>
      <c r="C104" s="69"/>
      <c r="D104" s="77">
        <v>0</v>
      </c>
      <c r="E104" s="77">
        <v>0</v>
      </c>
      <c r="F104" s="77"/>
      <c r="G104" s="77"/>
      <c r="H104" s="77"/>
    </row>
    <row r="105" spans="1:8" ht="22.5" x14ac:dyDescent="0.2">
      <c r="A105" s="112" t="s">
        <v>189</v>
      </c>
      <c r="B105" s="69"/>
      <c r="C105" s="69"/>
      <c r="D105" s="77">
        <v>5648.02</v>
      </c>
      <c r="E105" s="88">
        <v>5648.02</v>
      </c>
      <c r="F105" s="77"/>
      <c r="G105" s="77"/>
      <c r="H105" s="77"/>
    </row>
    <row r="106" spans="1:8" ht="29.25" customHeight="1" x14ac:dyDescent="0.2">
      <c r="A106" s="112" t="s">
        <v>190</v>
      </c>
      <c r="B106" s="69"/>
      <c r="C106" s="69"/>
      <c r="D106" s="77">
        <f>E106+F106+G106</f>
        <v>94158.97</v>
      </c>
      <c r="E106" s="77"/>
      <c r="F106" s="77">
        <f>90921.21+3237.76</f>
        <v>94158.97</v>
      </c>
      <c r="G106" s="77"/>
      <c r="H106" s="77"/>
    </row>
    <row r="107" spans="1:8" x14ac:dyDescent="0.2">
      <c r="A107" s="112" t="s">
        <v>179</v>
      </c>
      <c r="B107" s="69"/>
      <c r="C107" s="69"/>
      <c r="D107" s="116">
        <v>138273.85999999999</v>
      </c>
      <c r="E107" s="77"/>
      <c r="F107" s="77"/>
      <c r="G107" s="115">
        <v>138273.85999999999</v>
      </c>
      <c r="H107" s="77"/>
    </row>
    <row r="108" spans="1:8" x14ac:dyDescent="0.2">
      <c r="A108" s="112" t="s">
        <v>180</v>
      </c>
      <c r="B108" s="69"/>
      <c r="C108" s="69"/>
      <c r="D108" s="116">
        <v>577491.01</v>
      </c>
      <c r="E108" s="77"/>
      <c r="F108" s="77"/>
      <c r="G108" s="115">
        <v>577491.01</v>
      </c>
      <c r="H108" s="77"/>
    </row>
    <row r="109" spans="1:8" ht="25.5" x14ac:dyDescent="0.2">
      <c r="A109" s="64" t="s">
        <v>135</v>
      </c>
      <c r="B109" s="65">
        <v>600</v>
      </c>
      <c r="C109" s="65" t="s">
        <v>115</v>
      </c>
      <c r="D109" s="72"/>
      <c r="E109" s="72"/>
      <c r="F109" s="72">
        <v>4500.9399999999996</v>
      </c>
      <c r="G109" s="72"/>
      <c r="H109" s="72"/>
    </row>
    <row r="110" spans="1:8" x14ac:dyDescent="0.2">
      <c r="A110" s="23"/>
      <c r="B110" s="1"/>
      <c r="C110" s="3"/>
      <c r="D110" s="3"/>
      <c r="E110" s="3"/>
      <c r="F110" s="3"/>
      <c r="G110" s="3"/>
      <c r="H110" s="3"/>
    </row>
    <row r="111" spans="1:8" x14ac:dyDescent="0.2">
      <c r="A111" s="23"/>
      <c r="B111" s="1"/>
      <c r="C111" s="3"/>
      <c r="D111" s="3"/>
      <c r="E111" s="3"/>
      <c r="F111" s="3"/>
      <c r="G111" s="3"/>
      <c r="H111" s="3"/>
    </row>
    <row r="112" spans="1:8" x14ac:dyDescent="0.2">
      <c r="A112" s="23"/>
      <c r="B112" s="1"/>
      <c r="C112" s="3"/>
      <c r="D112" s="3"/>
      <c r="E112" s="3"/>
      <c r="F112" s="3"/>
      <c r="G112" s="3"/>
      <c r="H112" s="3"/>
    </row>
    <row r="113" spans="1:8" x14ac:dyDescent="0.2">
      <c r="A113" s="23"/>
      <c r="B113" s="3"/>
      <c r="C113" s="3"/>
      <c r="D113" s="3"/>
      <c r="E113" s="3"/>
      <c r="F113" s="3"/>
      <c r="G113" s="3"/>
      <c r="H113" s="3"/>
    </row>
    <row r="114" spans="1:8" x14ac:dyDescent="0.2">
      <c r="A114" s="3"/>
      <c r="B114" s="3"/>
      <c r="C114" s="3"/>
      <c r="D114" s="3"/>
      <c r="E114" s="3"/>
      <c r="F114" s="3"/>
      <c r="G114" s="3"/>
      <c r="H114" s="3"/>
    </row>
    <row r="115" spans="1:8" x14ac:dyDescent="0.2">
      <c r="A115" s="3"/>
      <c r="B115" s="3"/>
      <c r="C115" s="3"/>
      <c r="D115" s="3"/>
      <c r="E115" s="3"/>
      <c r="F115" s="3"/>
      <c r="G115" s="3"/>
      <c r="H115" s="3"/>
    </row>
  </sheetData>
  <mergeCells count="11">
    <mergeCell ref="E7:H7"/>
    <mergeCell ref="G8:H8"/>
    <mergeCell ref="A3:H3"/>
    <mergeCell ref="A4:H4"/>
    <mergeCell ref="D6:H6"/>
    <mergeCell ref="C6:C9"/>
    <mergeCell ref="B6:B9"/>
    <mergeCell ref="A6:A9"/>
    <mergeCell ref="E8:E9"/>
    <mergeCell ref="F8:F9"/>
    <mergeCell ref="D7:D9"/>
  </mergeCells>
  <phoneticPr fontId="3" type="noConversion"/>
  <pageMargins left="0.78740157480314965" right="0.19685039370078741" top="0.59055118110236227" bottom="0.39370078740157483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97" workbookViewId="0">
      <selection activeCell="E15" sqref="E15"/>
    </sheetView>
  </sheetViews>
  <sheetFormatPr defaultRowHeight="12.75" x14ac:dyDescent="0.2"/>
  <cols>
    <col min="1" max="1" width="29.42578125" customWidth="1"/>
    <col min="2" max="2" width="8.28515625" customWidth="1"/>
    <col min="3" max="3" width="13.7109375" customWidth="1"/>
    <col min="4" max="4" width="15.140625" customWidth="1"/>
    <col min="5" max="5" width="19.28515625" customWidth="1"/>
    <col min="6" max="6" width="16" customWidth="1"/>
    <col min="7" max="7" width="17.5703125" customWidth="1"/>
    <col min="8" max="8" width="14.28515625" customWidth="1"/>
  </cols>
  <sheetData>
    <row r="1" spans="1:10" x14ac:dyDescent="0.2">
      <c r="H1" t="s">
        <v>112</v>
      </c>
    </row>
    <row r="3" spans="1:10" ht="15.75" x14ac:dyDescent="0.25">
      <c r="A3" s="127" t="s">
        <v>113</v>
      </c>
      <c r="B3" s="127"/>
      <c r="C3" s="127"/>
      <c r="D3" s="127"/>
      <c r="E3" s="127"/>
      <c r="F3" s="127"/>
      <c r="G3" s="127"/>
      <c r="H3" s="127"/>
    </row>
    <row r="4" spans="1:10" ht="15.75" x14ac:dyDescent="0.25">
      <c r="A4" s="127" t="s">
        <v>177</v>
      </c>
      <c r="B4" s="127"/>
      <c r="C4" s="127"/>
      <c r="D4" s="127"/>
      <c r="E4" s="127"/>
      <c r="F4" s="127"/>
      <c r="G4" s="127"/>
      <c r="H4" s="127"/>
    </row>
    <row r="6" spans="1:10" ht="16.5" customHeight="1" x14ac:dyDescent="0.2">
      <c r="A6" s="126" t="s">
        <v>7</v>
      </c>
      <c r="B6" s="126" t="s">
        <v>104</v>
      </c>
      <c r="C6" s="126" t="s">
        <v>105</v>
      </c>
      <c r="D6" s="128" t="s">
        <v>111</v>
      </c>
      <c r="E6" s="129"/>
      <c r="F6" s="129"/>
      <c r="G6" s="129"/>
      <c r="H6" s="130"/>
      <c r="I6" s="22"/>
      <c r="J6" s="22"/>
    </row>
    <row r="7" spans="1:10" x14ac:dyDescent="0.2">
      <c r="A7" s="126"/>
      <c r="B7" s="126"/>
      <c r="C7" s="126"/>
      <c r="D7" s="125" t="s">
        <v>106</v>
      </c>
      <c r="E7" s="125" t="s">
        <v>4</v>
      </c>
      <c r="F7" s="125"/>
      <c r="G7" s="125"/>
      <c r="H7" s="125"/>
    </row>
    <row r="8" spans="1:10" ht="76.5" customHeight="1" x14ac:dyDescent="0.2">
      <c r="A8" s="126"/>
      <c r="B8" s="126"/>
      <c r="C8" s="126"/>
      <c r="D8" s="125"/>
      <c r="E8" s="126" t="s">
        <v>107</v>
      </c>
      <c r="F8" s="126" t="s">
        <v>108</v>
      </c>
      <c r="G8" s="126" t="s">
        <v>110</v>
      </c>
      <c r="H8" s="126"/>
    </row>
    <row r="9" spans="1:10" x14ac:dyDescent="0.2">
      <c r="A9" s="126"/>
      <c r="B9" s="126"/>
      <c r="C9" s="126"/>
      <c r="D9" s="125"/>
      <c r="E9" s="126"/>
      <c r="F9" s="126"/>
      <c r="G9" s="51" t="s">
        <v>106</v>
      </c>
      <c r="H9" s="51" t="s">
        <v>109</v>
      </c>
    </row>
    <row r="10" spans="1:10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</row>
    <row r="11" spans="1:10" ht="25.5" x14ac:dyDescent="0.2">
      <c r="A11" s="100" t="s">
        <v>114</v>
      </c>
      <c r="B11" s="104">
        <v>100</v>
      </c>
      <c r="C11" s="104" t="s">
        <v>115</v>
      </c>
      <c r="D11" s="105">
        <f>D13+D18+D22</f>
        <v>22331333.870000001</v>
      </c>
      <c r="E11" s="105">
        <f>E13</f>
        <v>16538712</v>
      </c>
      <c r="F11" s="105">
        <f>F18</f>
        <v>1359761.27</v>
      </c>
      <c r="G11" s="105">
        <f>G13+G22</f>
        <v>4432860.5999999996</v>
      </c>
      <c r="H11" s="105"/>
    </row>
    <row r="12" spans="1:10" ht="22.5" customHeight="1" x14ac:dyDescent="0.2">
      <c r="A12" s="67" t="s">
        <v>116</v>
      </c>
      <c r="B12" s="1">
        <v>100</v>
      </c>
      <c r="C12" s="1"/>
      <c r="D12" s="3"/>
      <c r="E12" s="1" t="s">
        <v>115</v>
      </c>
      <c r="F12" s="1" t="s">
        <v>115</v>
      </c>
      <c r="G12" s="3"/>
      <c r="H12" s="1" t="s">
        <v>115</v>
      </c>
    </row>
    <row r="13" spans="1:10" ht="27" customHeight="1" x14ac:dyDescent="0.2">
      <c r="A13" s="54" t="s">
        <v>117</v>
      </c>
      <c r="B13" s="60">
        <v>120</v>
      </c>
      <c r="C13" s="60"/>
      <c r="D13" s="63">
        <f>E13+G13</f>
        <v>16965222</v>
      </c>
      <c r="E13" s="61">
        <f>E14+E15</f>
        <v>16538712</v>
      </c>
      <c r="F13" s="59" t="s">
        <v>115</v>
      </c>
      <c r="G13" s="68">
        <f>G16</f>
        <v>426510</v>
      </c>
      <c r="H13" s="68"/>
    </row>
    <row r="14" spans="1:10" ht="26.25" customHeight="1" x14ac:dyDescent="0.2">
      <c r="A14" s="2" t="s">
        <v>63</v>
      </c>
      <c r="B14" s="1">
        <v>121</v>
      </c>
      <c r="C14" s="1" t="s">
        <v>150</v>
      </c>
      <c r="D14" s="3"/>
      <c r="E14" s="58">
        <f>'табл2-2017'!E14</f>
        <v>6548900</v>
      </c>
      <c r="F14" s="1"/>
      <c r="G14" s="1"/>
      <c r="H14" s="1"/>
    </row>
    <row r="15" spans="1:10" ht="26.25" customHeight="1" x14ac:dyDescent="0.2">
      <c r="A15" s="2" t="s">
        <v>151</v>
      </c>
      <c r="B15" s="1">
        <v>122</v>
      </c>
      <c r="C15" s="1" t="s">
        <v>150</v>
      </c>
      <c r="D15" s="3"/>
      <c r="E15" s="58">
        <v>9989812</v>
      </c>
      <c r="F15" s="1"/>
      <c r="G15" s="1"/>
      <c r="H15" s="1"/>
    </row>
    <row r="16" spans="1:10" ht="41.25" customHeight="1" x14ac:dyDescent="0.2">
      <c r="A16" s="2" t="s">
        <v>154</v>
      </c>
      <c r="B16" s="1">
        <v>123</v>
      </c>
      <c r="C16" s="1"/>
      <c r="D16" s="3"/>
      <c r="E16" s="58"/>
      <c r="F16" s="1"/>
      <c r="G16" s="57">
        <v>426510</v>
      </c>
      <c r="H16" s="1"/>
    </row>
    <row r="17" spans="1:8" ht="24" customHeight="1" x14ac:dyDescent="0.2">
      <c r="A17" s="67" t="s">
        <v>118</v>
      </c>
      <c r="B17" s="1">
        <v>130</v>
      </c>
      <c r="C17" s="1"/>
      <c r="D17" s="3"/>
      <c r="E17" s="1" t="s">
        <v>115</v>
      </c>
      <c r="F17" s="1" t="s">
        <v>115</v>
      </c>
      <c r="G17" s="1"/>
      <c r="H17" s="1" t="s">
        <v>115</v>
      </c>
    </row>
    <row r="18" spans="1:8" ht="38.25" x14ac:dyDescent="0.2">
      <c r="A18" s="54" t="s">
        <v>119</v>
      </c>
      <c r="B18" s="60">
        <v>150</v>
      </c>
      <c r="C18" s="60"/>
      <c r="D18" s="63">
        <f>F18</f>
        <v>1359761.27</v>
      </c>
      <c r="E18" s="60" t="s">
        <v>115</v>
      </c>
      <c r="F18" s="61">
        <f>F19+F20</f>
        <v>1359761.27</v>
      </c>
      <c r="G18" s="60" t="s">
        <v>115</v>
      </c>
      <c r="H18" s="60" t="s">
        <v>115</v>
      </c>
    </row>
    <row r="19" spans="1:8" ht="60" customHeight="1" x14ac:dyDescent="0.2">
      <c r="A19" s="2" t="s">
        <v>64</v>
      </c>
      <c r="B19" s="1"/>
      <c r="C19" s="1" t="s">
        <v>152</v>
      </c>
      <c r="D19" s="3"/>
      <c r="E19" s="1"/>
      <c r="F19" s="62">
        <v>20519.87</v>
      </c>
      <c r="G19" s="1"/>
      <c r="H19" s="1"/>
    </row>
    <row r="20" spans="1:8" ht="69" customHeight="1" x14ac:dyDescent="0.2">
      <c r="A20" s="2" t="s">
        <v>0</v>
      </c>
      <c r="B20" s="1"/>
      <c r="C20" s="1" t="s">
        <v>153</v>
      </c>
      <c r="D20" s="3"/>
      <c r="E20" s="1"/>
      <c r="F20" s="62">
        <v>1339241.3999999999</v>
      </c>
      <c r="G20" s="1"/>
      <c r="H20" s="1"/>
    </row>
    <row r="21" spans="1:8" x14ac:dyDescent="0.2">
      <c r="A21" s="23"/>
      <c r="B21" s="1"/>
      <c r="C21" s="1"/>
      <c r="D21" s="3"/>
      <c r="E21" s="1"/>
      <c r="F21" s="57"/>
      <c r="G21" s="1"/>
      <c r="H21" s="1"/>
    </row>
    <row r="22" spans="1:8" x14ac:dyDescent="0.2">
      <c r="A22" s="106" t="s">
        <v>120</v>
      </c>
      <c r="B22" s="89">
        <v>160</v>
      </c>
      <c r="C22" s="89"/>
      <c r="D22" s="78">
        <f>G22</f>
        <v>4006350.6</v>
      </c>
      <c r="E22" s="89" t="s">
        <v>115</v>
      </c>
      <c r="F22" s="89" t="s">
        <v>115</v>
      </c>
      <c r="G22" s="107">
        <f>G23</f>
        <v>4006350.6</v>
      </c>
      <c r="H22" s="89"/>
    </row>
    <row r="23" spans="1:8" ht="34.5" customHeight="1" x14ac:dyDescent="0.2">
      <c r="A23" s="2" t="s">
        <v>65</v>
      </c>
      <c r="B23" s="1">
        <v>160</v>
      </c>
      <c r="C23" s="1"/>
      <c r="D23" s="3"/>
      <c r="E23" s="1"/>
      <c r="F23" s="1"/>
      <c r="G23" s="57">
        <v>4006350.6</v>
      </c>
      <c r="H23" s="1"/>
    </row>
    <row r="24" spans="1:8" ht="19.5" customHeight="1" x14ac:dyDescent="0.2">
      <c r="A24" s="23" t="s">
        <v>121</v>
      </c>
      <c r="B24" s="1">
        <v>180</v>
      </c>
      <c r="C24" s="1" t="s">
        <v>115</v>
      </c>
      <c r="D24" s="3"/>
      <c r="E24" s="1" t="s">
        <v>115</v>
      </c>
      <c r="F24" s="1" t="s">
        <v>115</v>
      </c>
      <c r="G24" s="1"/>
      <c r="H24" s="1" t="s">
        <v>115</v>
      </c>
    </row>
    <row r="25" spans="1:8" ht="25.5" x14ac:dyDescent="0.2">
      <c r="A25" s="100" t="s">
        <v>122</v>
      </c>
      <c r="B25" s="101">
        <v>200</v>
      </c>
      <c r="C25" s="101" t="s">
        <v>115</v>
      </c>
      <c r="D25" s="102">
        <f>D26+D75+D60+D88+D94</f>
        <v>22605551.289999999</v>
      </c>
      <c r="E25" s="102">
        <f>E26+E75+E60+E88+E94</f>
        <v>16812929.420000002</v>
      </c>
      <c r="F25" s="102">
        <f>F26+F75+F60+F88+F94</f>
        <v>1359761.27</v>
      </c>
      <c r="G25" s="102">
        <f>G26+G75+G60+G88+G94</f>
        <v>4432860.5999999996</v>
      </c>
      <c r="H25" s="103"/>
    </row>
    <row r="26" spans="1:8" ht="29.25" customHeight="1" x14ac:dyDescent="0.2">
      <c r="A26" s="25" t="s">
        <v>63</v>
      </c>
      <c r="B26" s="65"/>
      <c r="C26" s="65"/>
      <c r="D26" s="18">
        <f>D28+D38+D65</f>
        <v>6517451.9199999999</v>
      </c>
      <c r="E26" s="18">
        <f>E28+E38+E65</f>
        <v>6517451.9199999999</v>
      </c>
      <c r="F26" s="66"/>
      <c r="G26" s="66"/>
      <c r="H26" s="66"/>
    </row>
    <row r="27" spans="1:8" ht="27" customHeight="1" x14ac:dyDescent="0.2">
      <c r="A27" s="23" t="s">
        <v>123</v>
      </c>
      <c r="B27" s="1">
        <v>210</v>
      </c>
      <c r="C27" s="1"/>
      <c r="D27" s="3"/>
      <c r="E27" s="3"/>
      <c r="F27" s="3"/>
      <c r="G27" s="3"/>
      <c r="H27" s="3"/>
    </row>
    <row r="28" spans="1:8" ht="31.5" customHeight="1" x14ac:dyDescent="0.2">
      <c r="A28" s="84" t="s">
        <v>156</v>
      </c>
      <c r="B28" s="1">
        <v>211</v>
      </c>
      <c r="C28" s="79" t="s">
        <v>155</v>
      </c>
      <c r="D28" s="80">
        <f>E28</f>
        <v>4183589.1999999997</v>
      </c>
      <c r="E28" s="80">
        <f>E29+E31</f>
        <v>4183589.1999999997</v>
      </c>
      <c r="F28" s="71"/>
      <c r="G28" s="71"/>
      <c r="H28" s="71"/>
    </row>
    <row r="29" spans="1:8" ht="21.75" customHeight="1" x14ac:dyDescent="0.2">
      <c r="A29" s="2" t="s">
        <v>66</v>
      </c>
      <c r="B29" s="1"/>
      <c r="C29" s="79"/>
      <c r="D29" s="81">
        <f>E29</f>
        <v>3213989.8</v>
      </c>
      <c r="E29" s="81">
        <v>3213989.8</v>
      </c>
      <c r="F29" s="71"/>
      <c r="G29" s="71"/>
      <c r="H29" s="71"/>
    </row>
    <row r="30" spans="1:8" ht="21.75" customHeight="1" x14ac:dyDescent="0.2">
      <c r="A30" s="2" t="s">
        <v>67</v>
      </c>
      <c r="B30" s="1"/>
      <c r="C30" s="79"/>
      <c r="D30" s="81">
        <f>E30</f>
        <v>0</v>
      </c>
      <c r="E30" s="81">
        <v>0</v>
      </c>
      <c r="F30" s="71"/>
      <c r="G30" s="71"/>
      <c r="H30" s="71"/>
    </row>
    <row r="31" spans="1:8" ht="24.75" customHeight="1" x14ac:dyDescent="0.2">
      <c r="A31" s="2" t="s">
        <v>68</v>
      </c>
      <c r="B31" s="1"/>
      <c r="C31" s="79"/>
      <c r="D31" s="81">
        <f>E31</f>
        <v>969599.4</v>
      </c>
      <c r="E31" s="81">
        <v>969599.4</v>
      </c>
      <c r="F31" s="71"/>
      <c r="G31" s="71"/>
      <c r="H31" s="71"/>
    </row>
    <row r="32" spans="1:8" ht="23.25" customHeight="1" x14ac:dyDescent="0.2">
      <c r="A32" s="67" t="s">
        <v>124</v>
      </c>
      <c r="B32" s="1">
        <v>220</v>
      </c>
      <c r="C32" s="1"/>
      <c r="D32" s="71"/>
      <c r="E32" s="71"/>
      <c r="F32" s="71"/>
      <c r="G32" s="71"/>
      <c r="H32" s="71"/>
    </row>
    <row r="33" spans="1:8" x14ac:dyDescent="0.2">
      <c r="A33" s="73" t="s">
        <v>5</v>
      </c>
      <c r="B33" s="1"/>
      <c r="C33" s="1"/>
      <c r="D33" s="71"/>
      <c r="E33" s="71"/>
      <c r="F33" s="71"/>
      <c r="G33" s="71"/>
      <c r="H33" s="71"/>
    </row>
    <row r="34" spans="1:8" ht="21.75" customHeight="1" x14ac:dyDescent="0.2">
      <c r="A34" s="67" t="s">
        <v>125</v>
      </c>
      <c r="B34" s="1">
        <v>230</v>
      </c>
      <c r="C34" s="1"/>
      <c r="D34" s="71"/>
      <c r="E34" s="71"/>
      <c r="F34" s="71"/>
      <c r="G34" s="71"/>
      <c r="H34" s="71"/>
    </row>
    <row r="35" spans="1:8" x14ac:dyDescent="0.2">
      <c r="A35" s="67" t="s">
        <v>5</v>
      </c>
      <c r="B35" s="1"/>
      <c r="C35" s="1"/>
      <c r="D35" s="71"/>
      <c r="E35" s="71"/>
      <c r="F35" s="71"/>
      <c r="G35" s="71"/>
      <c r="H35" s="71"/>
    </row>
    <row r="36" spans="1:8" ht="22.5" x14ac:dyDescent="0.2">
      <c r="A36" s="67" t="s">
        <v>126</v>
      </c>
      <c r="B36" s="1">
        <v>240</v>
      </c>
      <c r="C36" s="1"/>
      <c r="D36" s="71"/>
      <c r="E36" s="71"/>
      <c r="F36" s="71"/>
      <c r="G36" s="71"/>
      <c r="H36" s="71"/>
    </row>
    <row r="37" spans="1:8" ht="25.5" customHeight="1" x14ac:dyDescent="0.2">
      <c r="A37" s="67" t="s">
        <v>127</v>
      </c>
      <c r="B37" s="1">
        <v>250</v>
      </c>
      <c r="C37" s="1"/>
      <c r="D37" s="71"/>
      <c r="E37" s="71"/>
      <c r="F37" s="71"/>
      <c r="G37" s="71"/>
      <c r="H37" s="71"/>
    </row>
    <row r="38" spans="1:8" ht="26.25" customHeight="1" x14ac:dyDescent="0.2">
      <c r="A38" s="76" t="s">
        <v>128</v>
      </c>
      <c r="B38" s="59">
        <v>260</v>
      </c>
      <c r="C38" s="59" t="s">
        <v>115</v>
      </c>
      <c r="D38" s="82">
        <f>D40+D44+D55</f>
        <v>2031419.74</v>
      </c>
      <c r="E38" s="82">
        <f>E40+E44+E55</f>
        <v>2031419.74</v>
      </c>
      <c r="F38" s="71"/>
      <c r="G38" s="71"/>
      <c r="H38" s="71"/>
    </row>
    <row r="39" spans="1:8" ht="26.25" customHeight="1" x14ac:dyDescent="0.2">
      <c r="A39" s="74" t="s">
        <v>36</v>
      </c>
      <c r="B39" s="1"/>
      <c r="C39" s="1"/>
      <c r="D39" s="81"/>
      <c r="E39" s="81"/>
      <c r="F39" s="71"/>
      <c r="G39" s="71"/>
      <c r="H39" s="71"/>
    </row>
    <row r="40" spans="1:8" ht="26.25" customHeight="1" x14ac:dyDescent="0.2">
      <c r="A40" s="74" t="s">
        <v>69</v>
      </c>
      <c r="B40" s="1"/>
      <c r="C40" s="79" t="s">
        <v>157</v>
      </c>
      <c r="D40" s="80">
        <f>D41+D42+D43</f>
        <v>1637798.4</v>
      </c>
      <c r="E40" s="80">
        <f>E41+E42+E43</f>
        <v>1637798.4</v>
      </c>
      <c r="F40" s="71"/>
      <c r="G40" s="71"/>
      <c r="H40" s="71"/>
    </row>
    <row r="41" spans="1:8" ht="33.75" x14ac:dyDescent="0.2">
      <c r="A41" s="2" t="s">
        <v>33</v>
      </c>
      <c r="B41" s="1"/>
      <c r="C41" s="83"/>
      <c r="D41" s="81">
        <f>E41</f>
        <v>1046371.2</v>
      </c>
      <c r="E41" s="81">
        <v>1046371.2</v>
      </c>
      <c r="F41" s="71"/>
      <c r="G41" s="71"/>
      <c r="H41" s="71"/>
    </row>
    <row r="42" spans="1:8" ht="22.5" x14ac:dyDescent="0.2">
      <c r="A42" s="2" t="s">
        <v>34</v>
      </c>
      <c r="B42" s="1"/>
      <c r="C42" s="83"/>
      <c r="D42" s="81">
        <f>E42</f>
        <v>453996.2</v>
      </c>
      <c r="E42" s="81">
        <v>453996.2</v>
      </c>
      <c r="F42" s="71"/>
      <c r="G42" s="71"/>
      <c r="H42" s="71"/>
    </row>
    <row r="43" spans="1:8" ht="33.75" x14ac:dyDescent="0.2">
      <c r="A43" s="2" t="s">
        <v>35</v>
      </c>
      <c r="B43" s="1"/>
      <c r="C43" s="83"/>
      <c r="D43" s="81">
        <f>E43</f>
        <v>137431</v>
      </c>
      <c r="E43" s="81">
        <v>137431</v>
      </c>
      <c r="F43" s="71"/>
      <c r="G43" s="71"/>
      <c r="H43" s="71"/>
    </row>
    <row r="44" spans="1:8" ht="31.5" x14ac:dyDescent="0.2">
      <c r="A44" s="74" t="s">
        <v>37</v>
      </c>
      <c r="B44" s="1"/>
      <c r="C44" s="79" t="s">
        <v>158</v>
      </c>
      <c r="D44" s="80">
        <f>D45+D46+D47+D48+D49+D50+D51+D52+D53+D54</f>
        <v>208516</v>
      </c>
      <c r="E44" s="80">
        <f>E45+E46+E47+E48+E49+E50+E51+E52+E53+E54</f>
        <v>208516</v>
      </c>
      <c r="F44" s="71"/>
      <c r="G44" s="71"/>
      <c r="H44" s="71"/>
    </row>
    <row r="45" spans="1:8" ht="33.75" x14ac:dyDescent="0.2">
      <c r="A45" s="2" t="s">
        <v>1</v>
      </c>
      <c r="B45" s="1"/>
      <c r="C45" s="3"/>
      <c r="D45" s="81">
        <f>E45</f>
        <v>18956</v>
      </c>
      <c r="E45" s="81">
        <v>18956</v>
      </c>
      <c r="F45" s="71"/>
      <c r="G45" s="71"/>
      <c r="H45" s="71"/>
    </row>
    <row r="46" spans="1:8" ht="33.75" x14ac:dyDescent="0.2">
      <c r="A46" s="2" t="s">
        <v>38</v>
      </c>
      <c r="B46" s="1"/>
      <c r="C46" s="3"/>
      <c r="D46" s="81">
        <f t="shared" ref="D46:D54" si="0">E46</f>
        <v>21894.18</v>
      </c>
      <c r="E46" s="81">
        <v>21894.18</v>
      </c>
      <c r="F46" s="71"/>
      <c r="G46" s="71"/>
      <c r="H46" s="71"/>
    </row>
    <row r="47" spans="1:8" ht="33.75" x14ac:dyDescent="0.2">
      <c r="A47" s="2" t="s">
        <v>40</v>
      </c>
      <c r="B47" s="1"/>
      <c r="C47" s="3"/>
      <c r="D47" s="81">
        <f t="shared" si="0"/>
        <v>7961.52</v>
      </c>
      <c r="E47" s="81">
        <v>7961.52</v>
      </c>
      <c r="F47" s="71"/>
      <c r="G47" s="71"/>
      <c r="H47" s="71"/>
    </row>
    <row r="48" spans="1:8" ht="22.5" x14ac:dyDescent="0.2">
      <c r="A48" s="2" t="s">
        <v>39</v>
      </c>
      <c r="B48" s="1"/>
      <c r="C48" s="3"/>
      <c r="D48" s="81">
        <f t="shared" si="0"/>
        <v>2653.84</v>
      </c>
      <c r="E48" s="81">
        <v>2653.84</v>
      </c>
      <c r="F48" s="71"/>
      <c r="G48" s="71"/>
      <c r="H48" s="71"/>
    </row>
    <row r="49" spans="1:8" ht="22.5" x14ac:dyDescent="0.2">
      <c r="A49" s="2" t="s">
        <v>41</v>
      </c>
      <c r="B49" s="1"/>
      <c r="C49" s="3"/>
      <c r="D49" s="81">
        <f t="shared" si="0"/>
        <v>29855.7</v>
      </c>
      <c r="E49" s="81">
        <v>29855.7</v>
      </c>
      <c r="F49" s="71"/>
      <c r="G49" s="71"/>
      <c r="H49" s="71"/>
    </row>
    <row r="50" spans="1:8" ht="33.75" x14ac:dyDescent="0.2">
      <c r="A50" s="2" t="s">
        <v>70</v>
      </c>
      <c r="B50" s="1"/>
      <c r="C50" s="3"/>
      <c r="D50" s="81">
        <f t="shared" si="0"/>
        <v>8814.5400000000009</v>
      </c>
      <c r="E50" s="81">
        <v>8814.5400000000009</v>
      </c>
      <c r="F50" s="71"/>
      <c r="G50" s="71"/>
      <c r="H50" s="71"/>
    </row>
    <row r="51" spans="1:8" ht="33.75" x14ac:dyDescent="0.2">
      <c r="A51" s="2" t="s">
        <v>159</v>
      </c>
      <c r="B51" s="1"/>
      <c r="C51" s="3"/>
      <c r="D51" s="81">
        <f t="shared" si="0"/>
        <v>11847.5</v>
      </c>
      <c r="E51" s="81">
        <v>11847.5</v>
      </c>
      <c r="F51" s="71"/>
      <c r="G51" s="71"/>
      <c r="H51" s="71"/>
    </row>
    <row r="52" spans="1:8" ht="45" x14ac:dyDescent="0.2">
      <c r="A52" s="2" t="s">
        <v>160</v>
      </c>
      <c r="B52" s="1"/>
      <c r="C52" s="3"/>
      <c r="D52" s="81">
        <f t="shared" si="0"/>
        <v>17060.400000000001</v>
      </c>
      <c r="E52" s="81">
        <v>17060.400000000001</v>
      </c>
      <c r="F52" s="71"/>
      <c r="G52" s="71"/>
      <c r="H52" s="71"/>
    </row>
    <row r="53" spans="1:8" ht="22.5" x14ac:dyDescent="0.2">
      <c r="A53" s="2" t="s">
        <v>161</v>
      </c>
      <c r="B53" s="1"/>
      <c r="C53" s="3"/>
      <c r="D53" s="81">
        <f t="shared" si="0"/>
        <v>5118.12</v>
      </c>
      <c r="E53" s="81">
        <v>5118.12</v>
      </c>
      <c r="F53" s="71"/>
      <c r="G53" s="71"/>
      <c r="H53" s="71"/>
    </row>
    <row r="54" spans="1:8" ht="33.75" x14ac:dyDescent="0.2">
      <c r="A54" s="2" t="s">
        <v>32</v>
      </c>
      <c r="B54" s="1"/>
      <c r="C54" s="3"/>
      <c r="D54" s="81">
        <f t="shared" si="0"/>
        <v>84354.2</v>
      </c>
      <c r="E54" s="81">
        <v>84354.2</v>
      </c>
      <c r="F54" s="71"/>
      <c r="G54" s="71"/>
      <c r="H54" s="71"/>
    </row>
    <row r="55" spans="1:8" ht="21" x14ac:dyDescent="0.2">
      <c r="A55" s="74" t="s">
        <v>71</v>
      </c>
      <c r="B55" s="75"/>
      <c r="C55" s="79" t="s">
        <v>158</v>
      </c>
      <c r="D55" s="80">
        <f>D56+D57+D58+D59</f>
        <v>185105.34</v>
      </c>
      <c r="E55" s="80">
        <f>E56+E57+E58+E59</f>
        <v>185105.34</v>
      </c>
      <c r="F55" s="71"/>
      <c r="G55" s="71"/>
      <c r="H55" s="71"/>
    </row>
    <row r="56" spans="1:8" ht="33.75" x14ac:dyDescent="0.2">
      <c r="A56" s="2" t="s">
        <v>46</v>
      </c>
      <c r="B56" s="1"/>
      <c r="C56" s="83"/>
      <c r="D56" s="81">
        <f>E56</f>
        <v>73928.399999999994</v>
      </c>
      <c r="E56" s="81">
        <v>73928.399999999994</v>
      </c>
      <c r="F56" s="71"/>
      <c r="G56" s="71"/>
      <c r="H56" s="71"/>
    </row>
    <row r="57" spans="1:8" ht="24.75" customHeight="1" x14ac:dyDescent="0.2">
      <c r="A57" s="2" t="s">
        <v>47</v>
      </c>
      <c r="B57" s="1"/>
      <c r="C57" s="83"/>
      <c r="D57" s="81">
        <f>E57</f>
        <v>68336.38</v>
      </c>
      <c r="E57" s="81">
        <v>68336.38</v>
      </c>
      <c r="F57" s="71"/>
      <c r="G57" s="71"/>
      <c r="H57" s="71"/>
    </row>
    <row r="58" spans="1:8" ht="22.5" x14ac:dyDescent="0.2">
      <c r="A58" s="2" t="s">
        <v>48</v>
      </c>
      <c r="B58" s="1"/>
      <c r="C58" s="83"/>
      <c r="D58" s="81">
        <f>E58</f>
        <v>26538.400000000001</v>
      </c>
      <c r="E58" s="81">
        <v>26538.400000000001</v>
      </c>
      <c r="F58" s="71"/>
      <c r="G58" s="71"/>
      <c r="H58" s="71"/>
    </row>
    <row r="59" spans="1:8" ht="22.5" x14ac:dyDescent="0.2">
      <c r="A59" s="2" t="s">
        <v>42</v>
      </c>
      <c r="B59" s="1"/>
      <c r="C59" s="83"/>
      <c r="D59" s="81">
        <f>E59</f>
        <v>16302.16</v>
      </c>
      <c r="E59" s="81">
        <v>16302.16</v>
      </c>
      <c r="F59" s="71"/>
      <c r="G59" s="71"/>
      <c r="H59" s="71"/>
    </row>
    <row r="60" spans="1:8" ht="21" x14ac:dyDescent="0.2">
      <c r="A60" s="74" t="s">
        <v>72</v>
      </c>
      <c r="B60" s="75"/>
      <c r="C60" s="79" t="s">
        <v>158</v>
      </c>
      <c r="D60" s="80">
        <f>D61+D62</f>
        <v>305665.5</v>
      </c>
      <c r="E60" s="80">
        <f>E61+E62</f>
        <v>305665.5</v>
      </c>
      <c r="F60" s="71"/>
      <c r="G60" s="71"/>
      <c r="H60" s="71"/>
    </row>
    <row r="61" spans="1:8" ht="33.75" x14ac:dyDescent="0.2">
      <c r="A61" s="2" t="s">
        <v>45</v>
      </c>
      <c r="B61" s="1"/>
      <c r="C61" s="3"/>
      <c r="D61" s="81">
        <f>E61</f>
        <v>300168.26</v>
      </c>
      <c r="E61" s="81">
        <v>300168.26</v>
      </c>
      <c r="F61" s="71"/>
      <c r="G61" s="71"/>
      <c r="H61" s="71"/>
    </row>
    <row r="62" spans="1:8" ht="33.75" x14ac:dyDescent="0.2">
      <c r="A62" s="2" t="s">
        <v>73</v>
      </c>
      <c r="B62" s="1"/>
      <c r="C62" s="3"/>
      <c r="D62" s="81">
        <f>E62</f>
        <v>5497.24</v>
      </c>
      <c r="E62" s="81">
        <v>5497.24</v>
      </c>
      <c r="F62" s="71"/>
      <c r="G62" s="71"/>
      <c r="H62" s="71"/>
    </row>
    <row r="63" spans="1:8" x14ac:dyDescent="0.2">
      <c r="A63" s="2"/>
      <c r="B63" s="1"/>
      <c r="C63" s="3"/>
      <c r="D63" s="81"/>
      <c r="E63" s="81"/>
      <c r="F63" s="71"/>
      <c r="G63" s="71"/>
      <c r="H63" s="71"/>
    </row>
    <row r="64" spans="1:8" x14ac:dyDescent="0.2">
      <c r="A64" s="23"/>
      <c r="B64" s="1"/>
      <c r="C64" s="3"/>
      <c r="D64" s="81"/>
      <c r="E64" s="81"/>
      <c r="F64" s="71"/>
      <c r="G64" s="71"/>
      <c r="H64" s="71"/>
    </row>
    <row r="65" spans="1:8" ht="28.5" customHeight="1" x14ac:dyDescent="0.2">
      <c r="A65" s="54" t="s">
        <v>129</v>
      </c>
      <c r="B65" s="60">
        <v>300</v>
      </c>
      <c r="C65" s="60" t="s">
        <v>115</v>
      </c>
      <c r="D65" s="80">
        <f>D67</f>
        <v>302442.98</v>
      </c>
      <c r="E65" s="80">
        <f>E67</f>
        <v>302442.98</v>
      </c>
      <c r="F65" s="71"/>
      <c r="G65" s="71"/>
      <c r="H65" s="71"/>
    </row>
    <row r="66" spans="1:8" ht="25.5" x14ac:dyDescent="0.2">
      <c r="A66" s="23" t="s">
        <v>130</v>
      </c>
      <c r="B66" s="1"/>
      <c r="C66" s="3"/>
      <c r="D66" s="81"/>
      <c r="E66" s="81"/>
      <c r="F66" s="71"/>
      <c r="G66" s="71"/>
      <c r="H66" s="71"/>
    </row>
    <row r="67" spans="1:8" x14ac:dyDescent="0.2">
      <c r="A67" s="23" t="s">
        <v>162</v>
      </c>
      <c r="B67" s="1">
        <v>320</v>
      </c>
      <c r="C67" s="79" t="s">
        <v>158</v>
      </c>
      <c r="D67" s="81">
        <f>D68+D69+D70</f>
        <v>302442.98</v>
      </c>
      <c r="E67" s="81">
        <v>302442.98</v>
      </c>
      <c r="F67" s="71"/>
      <c r="G67" s="71"/>
      <c r="H67" s="71"/>
    </row>
    <row r="68" spans="1:8" ht="33.75" x14ac:dyDescent="0.2">
      <c r="A68" s="2" t="s">
        <v>74</v>
      </c>
      <c r="B68" s="1"/>
      <c r="C68" s="3"/>
      <c r="D68" s="81">
        <f>E68</f>
        <v>4075.54</v>
      </c>
      <c r="E68" s="81">
        <v>4075.54</v>
      </c>
      <c r="F68" s="71"/>
      <c r="G68" s="71"/>
      <c r="H68" s="71"/>
    </row>
    <row r="69" spans="1:8" ht="26.25" customHeight="1" x14ac:dyDescent="0.2">
      <c r="A69" s="2" t="s">
        <v>44</v>
      </c>
      <c r="B69" s="1"/>
      <c r="C69" s="3"/>
      <c r="D69" s="81">
        <f>E69</f>
        <v>16681.28</v>
      </c>
      <c r="E69" s="81">
        <v>16681.28</v>
      </c>
      <c r="F69" s="71"/>
      <c r="G69" s="71"/>
      <c r="H69" s="71"/>
    </row>
    <row r="70" spans="1:8" ht="22.5" x14ac:dyDescent="0.2">
      <c r="A70" s="2" t="s">
        <v>43</v>
      </c>
      <c r="B70" s="1"/>
      <c r="C70" s="3"/>
      <c r="D70" s="81">
        <f>E70</f>
        <v>281686.15999999997</v>
      </c>
      <c r="E70" s="81">
        <v>281686.15999999997</v>
      </c>
      <c r="F70" s="71"/>
      <c r="G70" s="71"/>
      <c r="H70" s="71"/>
    </row>
    <row r="71" spans="1:8" x14ac:dyDescent="0.2">
      <c r="A71" s="23"/>
      <c r="B71" s="1"/>
      <c r="C71" s="3"/>
      <c r="D71" s="71"/>
      <c r="E71" s="71"/>
      <c r="F71" s="71"/>
      <c r="G71" s="71"/>
      <c r="H71" s="71"/>
    </row>
    <row r="72" spans="1:8" ht="24" customHeight="1" x14ac:dyDescent="0.2">
      <c r="A72" s="54" t="s">
        <v>131</v>
      </c>
      <c r="B72" s="1">
        <v>400</v>
      </c>
      <c r="C72" s="3"/>
      <c r="D72" s="71"/>
      <c r="E72" s="71"/>
      <c r="F72" s="71"/>
      <c r="G72" s="71"/>
      <c r="H72" s="71"/>
    </row>
    <row r="73" spans="1:8" ht="25.5" x14ac:dyDescent="0.2">
      <c r="A73" s="23" t="s">
        <v>132</v>
      </c>
      <c r="B73" s="1">
        <v>410</v>
      </c>
      <c r="C73" s="3"/>
      <c r="D73" s="71"/>
      <c r="E73" s="71"/>
      <c r="F73" s="71"/>
      <c r="G73" s="71"/>
      <c r="H73" s="71"/>
    </row>
    <row r="74" spans="1:8" x14ac:dyDescent="0.2">
      <c r="A74" s="23" t="s">
        <v>133</v>
      </c>
      <c r="B74" s="1">
        <v>420</v>
      </c>
      <c r="C74" s="3"/>
      <c r="D74" s="71"/>
      <c r="E74" s="71"/>
      <c r="F74" s="71"/>
      <c r="G74" s="71"/>
      <c r="H74" s="71"/>
    </row>
    <row r="75" spans="1:8" ht="108" x14ac:dyDescent="0.2">
      <c r="A75" s="25" t="s">
        <v>95</v>
      </c>
      <c r="B75" s="65"/>
      <c r="C75" s="66"/>
      <c r="D75" s="16">
        <f>D77+D81+D83</f>
        <v>9989812</v>
      </c>
      <c r="E75" s="16">
        <f>E77+E81+E83</f>
        <v>9989812</v>
      </c>
      <c r="F75" s="72"/>
      <c r="G75" s="72"/>
      <c r="H75" s="72"/>
    </row>
    <row r="76" spans="1:8" ht="25.5" x14ac:dyDescent="0.2">
      <c r="A76" s="23" t="s">
        <v>123</v>
      </c>
      <c r="B76" s="1">
        <v>210</v>
      </c>
      <c r="C76" s="3"/>
      <c r="D76" s="71"/>
      <c r="E76" s="71"/>
      <c r="F76" s="71"/>
      <c r="G76" s="71"/>
      <c r="H76" s="71"/>
    </row>
    <row r="77" spans="1:8" ht="32.25" x14ac:dyDescent="0.2">
      <c r="A77" s="84" t="s">
        <v>156</v>
      </c>
      <c r="B77" s="79">
        <v>211</v>
      </c>
      <c r="C77" s="79" t="s">
        <v>163</v>
      </c>
      <c r="D77" s="80">
        <f>D78+D79+D80</f>
        <v>9891904.2599999998</v>
      </c>
      <c r="E77" s="80">
        <f>E78+E79+E80</f>
        <v>9891904.2599999998</v>
      </c>
      <c r="F77" s="71"/>
      <c r="G77" s="71"/>
      <c r="H77" s="71"/>
    </row>
    <row r="78" spans="1:8" ht="22.5" x14ac:dyDescent="0.2">
      <c r="A78" s="2" t="s">
        <v>75</v>
      </c>
      <c r="B78" s="1"/>
      <c r="C78" s="1"/>
      <c r="D78" s="85">
        <f>E78</f>
        <v>7710637.3399999999</v>
      </c>
      <c r="E78" s="85">
        <v>7710637.3399999999</v>
      </c>
      <c r="F78" s="71"/>
      <c r="G78" s="71"/>
      <c r="H78" s="71"/>
    </row>
    <row r="79" spans="1:8" ht="22.5" x14ac:dyDescent="0.2">
      <c r="A79" s="2" t="s">
        <v>76</v>
      </c>
      <c r="B79" s="1"/>
      <c r="C79" s="1"/>
      <c r="D79" s="85">
        <f>E79</f>
        <v>1137.3599999999999</v>
      </c>
      <c r="E79" s="85">
        <v>1137.3599999999999</v>
      </c>
      <c r="F79" s="71"/>
      <c r="G79" s="71"/>
      <c r="H79" s="71"/>
    </row>
    <row r="80" spans="1:8" ht="22.5" x14ac:dyDescent="0.2">
      <c r="A80" s="2" t="s">
        <v>77</v>
      </c>
      <c r="B80" s="1"/>
      <c r="C80" s="1"/>
      <c r="D80" s="85">
        <f>E80</f>
        <v>2180129.56</v>
      </c>
      <c r="E80" s="85">
        <v>2180129.56</v>
      </c>
      <c r="F80" s="71"/>
      <c r="G80" s="71"/>
      <c r="H80" s="71"/>
    </row>
    <row r="81" spans="1:8" ht="25.5" x14ac:dyDescent="0.2">
      <c r="A81" s="76" t="s">
        <v>128</v>
      </c>
      <c r="B81" s="59">
        <v>260</v>
      </c>
      <c r="C81" s="59" t="s">
        <v>115</v>
      </c>
      <c r="D81" s="82">
        <f>D82</f>
        <v>25590.6</v>
      </c>
      <c r="E81" s="82">
        <f>E82</f>
        <v>25590.6</v>
      </c>
      <c r="F81" s="71"/>
      <c r="G81" s="71"/>
      <c r="H81" s="71"/>
    </row>
    <row r="82" spans="1:8" ht="21" x14ac:dyDescent="0.2">
      <c r="A82" s="74" t="s">
        <v>78</v>
      </c>
      <c r="B82" s="1"/>
      <c r="C82" s="79" t="s">
        <v>158</v>
      </c>
      <c r="D82" s="81">
        <f>E82</f>
        <v>25590.6</v>
      </c>
      <c r="E82" s="81">
        <v>25590.6</v>
      </c>
      <c r="F82" s="71"/>
      <c r="G82" s="71"/>
      <c r="H82" s="71"/>
    </row>
    <row r="83" spans="1:8" ht="25.5" x14ac:dyDescent="0.2">
      <c r="A83" s="54" t="s">
        <v>129</v>
      </c>
      <c r="B83" s="60">
        <v>300</v>
      </c>
      <c r="C83" s="60" t="s">
        <v>115</v>
      </c>
      <c r="D83" s="80">
        <f>D85</f>
        <v>72317.14</v>
      </c>
      <c r="E83" s="80">
        <f>E85</f>
        <v>72317.14</v>
      </c>
      <c r="F83" s="71"/>
      <c r="G83" s="71"/>
      <c r="H83" s="71"/>
    </row>
    <row r="84" spans="1:8" ht="25.5" x14ac:dyDescent="0.2">
      <c r="A84" s="23" t="s">
        <v>130</v>
      </c>
      <c r="B84" s="1"/>
      <c r="C84" s="3"/>
      <c r="D84" s="80"/>
      <c r="E84" s="80"/>
      <c r="F84" s="71"/>
      <c r="G84" s="71"/>
      <c r="H84" s="71"/>
    </row>
    <row r="85" spans="1:8" x14ac:dyDescent="0.2">
      <c r="A85" s="23" t="s">
        <v>162</v>
      </c>
      <c r="B85" s="1">
        <v>320</v>
      </c>
      <c r="C85" s="79" t="s">
        <v>158</v>
      </c>
      <c r="D85" s="82">
        <f>D86+D87</f>
        <v>72317.14</v>
      </c>
      <c r="E85" s="82">
        <v>72317.14</v>
      </c>
      <c r="F85" s="71"/>
      <c r="G85" s="71"/>
      <c r="H85" s="71"/>
    </row>
    <row r="86" spans="1:8" ht="22.5" x14ac:dyDescent="0.2">
      <c r="A86" s="2" t="s">
        <v>164</v>
      </c>
      <c r="B86" s="1"/>
      <c r="C86" s="3"/>
      <c r="D86" s="81">
        <f>E86</f>
        <v>22747.200000000001</v>
      </c>
      <c r="E86" s="81">
        <v>22747.200000000001</v>
      </c>
      <c r="F86" s="71"/>
      <c r="G86" s="71"/>
      <c r="H86" s="71"/>
    </row>
    <row r="87" spans="1:8" ht="22.5" x14ac:dyDescent="0.2">
      <c r="A87" s="2" t="s">
        <v>165</v>
      </c>
      <c r="B87" s="1"/>
      <c r="C87" s="3"/>
      <c r="D87" s="81">
        <f>E87</f>
        <v>49569.94</v>
      </c>
      <c r="E87" s="17">
        <v>49569.94</v>
      </c>
      <c r="F87" s="71"/>
      <c r="G87" s="71"/>
      <c r="H87" s="71"/>
    </row>
    <row r="88" spans="1:8" x14ac:dyDescent="0.2">
      <c r="A88" s="24" t="s">
        <v>2</v>
      </c>
      <c r="B88" s="65"/>
      <c r="C88" s="66"/>
      <c r="D88" s="94">
        <f>D89+D91+D93</f>
        <v>1359761.27</v>
      </c>
      <c r="E88" s="94"/>
      <c r="F88" s="16">
        <f>F89+F91+F93</f>
        <v>1359761.27</v>
      </c>
      <c r="G88" s="72"/>
      <c r="H88" s="72"/>
    </row>
    <row r="89" spans="1:8" ht="24" x14ac:dyDescent="0.2">
      <c r="A89" s="93" t="s">
        <v>124</v>
      </c>
      <c r="B89" s="90">
        <v>220</v>
      </c>
      <c r="C89" s="90" t="s">
        <v>153</v>
      </c>
      <c r="D89" s="92">
        <f>F90</f>
        <v>1325972.2</v>
      </c>
      <c r="E89" s="92"/>
      <c r="F89" s="92">
        <f>F90</f>
        <v>1325972.2</v>
      </c>
      <c r="G89" s="77"/>
      <c r="H89" s="77"/>
    </row>
    <row r="90" spans="1:8" ht="33.75" x14ac:dyDescent="0.2">
      <c r="A90" s="2" t="s">
        <v>79</v>
      </c>
      <c r="B90" s="69"/>
      <c r="C90" s="70"/>
      <c r="D90" s="87">
        <f>F90</f>
        <v>1325972.2</v>
      </c>
      <c r="E90" s="88"/>
      <c r="F90" s="97">
        <v>1325972.2</v>
      </c>
      <c r="G90" s="77"/>
      <c r="H90" s="77"/>
    </row>
    <row r="91" spans="1:8" ht="25.5" x14ac:dyDescent="0.2">
      <c r="A91" s="76" t="s">
        <v>128</v>
      </c>
      <c r="B91" s="59">
        <v>260</v>
      </c>
      <c r="C91" s="59" t="s">
        <v>115</v>
      </c>
      <c r="D91" s="92">
        <f>D92</f>
        <v>20519.87</v>
      </c>
      <c r="E91" s="82"/>
      <c r="F91" s="98">
        <f>F92</f>
        <v>20519.87</v>
      </c>
      <c r="G91" s="71"/>
      <c r="H91" s="71"/>
    </row>
    <row r="92" spans="1:8" ht="26.25" customHeight="1" x14ac:dyDescent="0.2">
      <c r="A92" s="2" t="s">
        <v>166</v>
      </c>
      <c r="B92" s="1"/>
      <c r="C92" s="79" t="s">
        <v>152</v>
      </c>
      <c r="D92" s="87">
        <f>F92</f>
        <v>20519.87</v>
      </c>
      <c r="E92" s="17"/>
      <c r="F92" s="85">
        <v>20519.87</v>
      </c>
      <c r="G92" s="71"/>
      <c r="H92" s="71"/>
    </row>
    <row r="93" spans="1:8" ht="26.25" customHeight="1" x14ac:dyDescent="0.2">
      <c r="A93" s="2" t="s">
        <v>175</v>
      </c>
      <c r="B93" s="1"/>
      <c r="C93" s="79"/>
      <c r="D93" s="87">
        <f>F93</f>
        <v>13269.2</v>
      </c>
      <c r="E93" s="17"/>
      <c r="F93" s="85">
        <v>13269.2</v>
      </c>
      <c r="G93" s="71"/>
      <c r="H93" s="71"/>
    </row>
    <row r="94" spans="1:8" ht="75" customHeight="1" x14ac:dyDescent="0.2">
      <c r="A94" s="95" t="s">
        <v>6</v>
      </c>
      <c r="B94" s="65"/>
      <c r="C94" s="96"/>
      <c r="D94" s="94">
        <f>D95+D99+D101</f>
        <v>4432860.5999999996</v>
      </c>
      <c r="E94" s="86"/>
      <c r="F94" s="72"/>
      <c r="G94" s="16">
        <f>G95+G99+G101</f>
        <v>4432860.5999999996</v>
      </c>
      <c r="H94" s="72"/>
    </row>
    <row r="95" spans="1:8" ht="26.25" customHeight="1" x14ac:dyDescent="0.2">
      <c r="A95" s="23" t="s">
        <v>123</v>
      </c>
      <c r="B95" s="1">
        <v>210</v>
      </c>
      <c r="C95" s="90"/>
      <c r="D95" s="91">
        <f>G95</f>
        <v>277658.01</v>
      </c>
      <c r="E95" s="19"/>
      <c r="F95" s="19"/>
      <c r="G95" s="19">
        <f>G96</f>
        <v>277658.01</v>
      </c>
      <c r="H95" s="77"/>
    </row>
    <row r="96" spans="1:8" ht="33" customHeight="1" x14ac:dyDescent="0.2">
      <c r="A96" s="84" t="s">
        <v>156</v>
      </c>
      <c r="B96" s="79">
        <v>211</v>
      </c>
      <c r="C96" s="90"/>
      <c r="D96" s="92">
        <f t="shared" ref="D96:D106" si="1">G96</f>
        <v>277658.01</v>
      </c>
      <c r="E96" s="78"/>
      <c r="F96" s="78"/>
      <c r="G96" s="99">
        <f>G97+G98</f>
        <v>277658.01</v>
      </c>
      <c r="H96" s="77"/>
    </row>
    <row r="97" spans="1:8" ht="17.25" customHeight="1" x14ac:dyDescent="0.2">
      <c r="A97" s="2" t="s">
        <v>167</v>
      </c>
      <c r="B97" s="1"/>
      <c r="C97" s="90"/>
      <c r="D97" s="87">
        <f t="shared" si="1"/>
        <v>213255</v>
      </c>
      <c r="E97" s="88"/>
      <c r="F97" s="77"/>
      <c r="G97" s="77">
        <v>213255</v>
      </c>
      <c r="H97" s="77"/>
    </row>
    <row r="98" spans="1:8" ht="17.25" customHeight="1" x14ac:dyDescent="0.2">
      <c r="A98" s="2" t="s">
        <v>168</v>
      </c>
      <c r="B98" s="1"/>
      <c r="C98" s="90"/>
      <c r="D98" s="87">
        <f t="shared" si="1"/>
        <v>64403.01</v>
      </c>
      <c r="E98" s="88"/>
      <c r="F98" s="77"/>
      <c r="G98" s="77">
        <v>64403.01</v>
      </c>
      <c r="H98" s="77"/>
    </row>
    <row r="99" spans="1:8" ht="26.25" customHeight="1" x14ac:dyDescent="0.2">
      <c r="A99" s="76" t="s">
        <v>128</v>
      </c>
      <c r="B99" s="59">
        <v>260</v>
      </c>
      <c r="C99" s="59" t="s">
        <v>115</v>
      </c>
      <c r="D99" s="92">
        <f t="shared" si="1"/>
        <v>85302</v>
      </c>
      <c r="E99" s="78"/>
      <c r="F99" s="78"/>
      <c r="G99" s="78">
        <f>G100</f>
        <v>85302</v>
      </c>
      <c r="H99" s="77"/>
    </row>
    <row r="100" spans="1:8" ht="33" customHeight="1" x14ac:dyDescent="0.2">
      <c r="A100" s="2" t="s">
        <v>1</v>
      </c>
      <c r="B100" s="1"/>
      <c r="C100" s="90"/>
      <c r="D100" s="87">
        <f t="shared" si="1"/>
        <v>85302</v>
      </c>
      <c r="E100" s="88"/>
      <c r="F100" s="77"/>
      <c r="G100" s="77">
        <v>85302</v>
      </c>
      <c r="H100" s="77"/>
    </row>
    <row r="101" spans="1:8" ht="23.25" customHeight="1" x14ac:dyDescent="0.2">
      <c r="A101" s="54" t="s">
        <v>129</v>
      </c>
      <c r="B101" s="60">
        <v>300</v>
      </c>
      <c r="C101" s="90"/>
      <c r="D101" s="92">
        <f t="shared" si="1"/>
        <v>4069900.59</v>
      </c>
      <c r="E101" s="78"/>
      <c r="F101" s="78"/>
      <c r="G101" s="78">
        <f>G103</f>
        <v>4069900.59</v>
      </c>
      <c r="H101" s="77"/>
    </row>
    <row r="102" spans="1:8" ht="27" customHeight="1" x14ac:dyDescent="0.2">
      <c r="A102" s="23" t="s">
        <v>130</v>
      </c>
      <c r="B102" s="1"/>
      <c r="C102" s="90"/>
      <c r="D102" s="87"/>
      <c r="E102" s="88"/>
      <c r="F102" s="77"/>
      <c r="G102" s="77"/>
      <c r="H102" s="77"/>
    </row>
    <row r="103" spans="1:8" ht="19.5" customHeight="1" x14ac:dyDescent="0.2">
      <c r="A103" s="23" t="s">
        <v>162</v>
      </c>
      <c r="B103" s="1">
        <v>320</v>
      </c>
      <c r="C103" s="90"/>
      <c r="D103" s="87">
        <f t="shared" si="1"/>
        <v>4069900.59</v>
      </c>
      <c r="E103" s="88"/>
      <c r="F103" s="77"/>
      <c r="G103" s="77">
        <v>4069900.59</v>
      </c>
      <c r="H103" s="77"/>
    </row>
    <row r="104" spans="1:8" ht="25.5" customHeight="1" x14ac:dyDescent="0.2">
      <c r="A104" s="2" t="s">
        <v>169</v>
      </c>
      <c r="B104" s="1"/>
      <c r="C104" s="90"/>
      <c r="D104" s="87"/>
      <c r="E104" s="88"/>
      <c r="F104" s="77"/>
      <c r="G104" s="77"/>
      <c r="H104" s="77"/>
    </row>
    <row r="105" spans="1:8" ht="22.5" customHeight="1" x14ac:dyDescent="0.2">
      <c r="A105" s="2" t="s">
        <v>170</v>
      </c>
      <c r="B105" s="1"/>
      <c r="C105" s="90"/>
      <c r="D105" s="87">
        <f t="shared" si="1"/>
        <v>63549.99</v>
      </c>
      <c r="E105" s="88"/>
      <c r="F105" s="77"/>
      <c r="G105" s="77">
        <v>63549.99</v>
      </c>
      <c r="H105" s="77"/>
    </row>
    <row r="106" spans="1:8" ht="33.75" customHeight="1" x14ac:dyDescent="0.2">
      <c r="A106" s="2" t="s">
        <v>65</v>
      </c>
      <c r="B106" s="1"/>
      <c r="C106" s="90"/>
      <c r="D106" s="87">
        <f t="shared" si="1"/>
        <v>4006350.6</v>
      </c>
      <c r="E106" s="88"/>
      <c r="F106" s="77"/>
      <c r="G106" s="77">
        <v>4006350.6</v>
      </c>
      <c r="H106" s="77"/>
    </row>
    <row r="107" spans="1:8" ht="15" customHeight="1" x14ac:dyDescent="0.2">
      <c r="A107" s="2"/>
      <c r="B107" s="1"/>
      <c r="C107" s="79"/>
      <c r="D107" s="81"/>
      <c r="E107" s="17"/>
      <c r="F107" s="71"/>
      <c r="G107" s="71"/>
      <c r="H107" s="71"/>
    </row>
    <row r="108" spans="1:8" ht="25.5" x14ac:dyDescent="0.2">
      <c r="A108" s="64" t="s">
        <v>134</v>
      </c>
      <c r="B108" s="65">
        <v>500</v>
      </c>
      <c r="C108" s="65" t="s">
        <v>115</v>
      </c>
      <c r="D108" s="72"/>
      <c r="E108" s="72"/>
      <c r="F108" s="72"/>
      <c r="G108" s="72"/>
      <c r="H108" s="72"/>
    </row>
    <row r="109" spans="1:8" ht="25.5" x14ac:dyDescent="0.2">
      <c r="A109" s="64" t="s">
        <v>135</v>
      </c>
      <c r="B109" s="65">
        <v>600</v>
      </c>
      <c r="C109" s="65" t="s">
        <v>115</v>
      </c>
      <c r="D109" s="72"/>
      <c r="E109" s="72"/>
      <c r="F109" s="72"/>
      <c r="G109" s="72"/>
      <c r="H109" s="72"/>
    </row>
    <row r="110" spans="1:8" x14ac:dyDescent="0.2">
      <c r="A110" s="23"/>
      <c r="B110" s="1"/>
      <c r="C110" s="3"/>
      <c r="D110" s="3"/>
      <c r="E110" s="3"/>
      <c r="F110" s="3"/>
      <c r="G110" s="3"/>
      <c r="H110" s="3"/>
    </row>
    <row r="111" spans="1:8" x14ac:dyDescent="0.2">
      <c r="A111" s="23"/>
      <c r="B111" s="1"/>
      <c r="C111" s="3"/>
      <c r="D111" s="3"/>
      <c r="E111" s="3"/>
      <c r="F111" s="3"/>
      <c r="G111" s="3"/>
      <c r="H111" s="3"/>
    </row>
    <row r="112" spans="1:8" x14ac:dyDescent="0.2">
      <c r="A112" s="23"/>
      <c r="B112" s="1"/>
      <c r="C112" s="3"/>
      <c r="D112" s="3"/>
      <c r="E112" s="3"/>
      <c r="F112" s="3"/>
      <c r="G112" s="3"/>
      <c r="H112" s="3"/>
    </row>
    <row r="113" spans="1:8" x14ac:dyDescent="0.2">
      <c r="A113" s="23"/>
      <c r="B113" s="3"/>
      <c r="C113" s="3"/>
      <c r="D113" s="3"/>
      <c r="E113" s="3"/>
      <c r="F113" s="3"/>
      <c r="G113" s="3"/>
      <c r="H113" s="3"/>
    </row>
    <row r="114" spans="1:8" x14ac:dyDescent="0.2">
      <c r="A114" s="3"/>
      <c r="B114" s="3"/>
      <c r="C114" s="3"/>
      <c r="D114" s="3"/>
      <c r="E114" s="3"/>
      <c r="F114" s="3"/>
      <c r="G114" s="3"/>
      <c r="H114" s="3"/>
    </row>
    <row r="115" spans="1:8" x14ac:dyDescent="0.2">
      <c r="A115" s="3"/>
      <c r="B115" s="3"/>
      <c r="C115" s="3"/>
      <c r="D115" s="3"/>
      <c r="E115" s="3"/>
      <c r="F115" s="3"/>
      <c r="G115" s="3"/>
      <c r="H115" s="3"/>
    </row>
  </sheetData>
  <mergeCells count="11">
    <mergeCell ref="E7:H7"/>
    <mergeCell ref="E8:E9"/>
    <mergeCell ref="F8:F9"/>
    <mergeCell ref="G8:H8"/>
    <mergeCell ref="A3:H3"/>
    <mergeCell ref="A4:H4"/>
    <mergeCell ref="A6:A9"/>
    <mergeCell ref="B6:B9"/>
    <mergeCell ref="C6:C9"/>
    <mergeCell ref="D6:H6"/>
    <mergeCell ref="D7:D9"/>
  </mergeCells>
  <phoneticPr fontId="3" type="noConversion"/>
  <pageMargins left="0.78740157480314965" right="0.78740157480314965" top="0.59055118110236227" bottom="0.39370078740157483" header="0.51181102362204722" footer="0.51181102362204722"/>
  <pageSetup paperSize="9" scale="98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28" workbookViewId="0">
      <selection activeCell="D38" sqref="D38"/>
    </sheetView>
  </sheetViews>
  <sheetFormatPr defaultRowHeight="12.75" x14ac:dyDescent="0.2"/>
  <cols>
    <col min="1" max="1" width="29.42578125" customWidth="1"/>
    <col min="2" max="2" width="8.28515625" customWidth="1"/>
    <col min="3" max="3" width="13.7109375" customWidth="1"/>
    <col min="4" max="4" width="15.140625" customWidth="1"/>
    <col min="5" max="5" width="19.28515625" customWidth="1"/>
    <col min="6" max="6" width="16" customWidth="1"/>
    <col min="7" max="7" width="17.5703125" customWidth="1"/>
    <col min="8" max="8" width="14.28515625" customWidth="1"/>
  </cols>
  <sheetData>
    <row r="1" spans="1:10" x14ac:dyDescent="0.2">
      <c r="H1" t="s">
        <v>112</v>
      </c>
    </row>
    <row r="3" spans="1:10" ht="15.75" x14ac:dyDescent="0.25">
      <c r="A3" s="127" t="s">
        <v>113</v>
      </c>
      <c r="B3" s="127"/>
      <c r="C3" s="127"/>
      <c r="D3" s="127"/>
      <c r="E3" s="127"/>
      <c r="F3" s="127"/>
      <c r="G3" s="127"/>
      <c r="H3" s="127"/>
    </row>
    <row r="4" spans="1:10" ht="15.75" x14ac:dyDescent="0.25">
      <c r="A4" s="127" t="s">
        <v>176</v>
      </c>
      <c r="B4" s="127"/>
      <c r="C4" s="127"/>
      <c r="D4" s="127"/>
      <c r="E4" s="127"/>
      <c r="F4" s="127"/>
      <c r="G4" s="127"/>
      <c r="H4" s="127"/>
    </row>
    <row r="6" spans="1:10" ht="16.5" customHeight="1" x14ac:dyDescent="0.2">
      <c r="A6" s="126" t="s">
        <v>7</v>
      </c>
      <c r="B6" s="126" t="s">
        <v>104</v>
      </c>
      <c r="C6" s="126" t="s">
        <v>105</v>
      </c>
      <c r="D6" s="128" t="s">
        <v>111</v>
      </c>
      <c r="E6" s="129"/>
      <c r="F6" s="129"/>
      <c r="G6" s="129"/>
      <c r="H6" s="130"/>
      <c r="I6" s="22"/>
      <c r="J6" s="22"/>
    </row>
    <row r="7" spans="1:10" x14ac:dyDescent="0.2">
      <c r="A7" s="126"/>
      <c r="B7" s="126"/>
      <c r="C7" s="126"/>
      <c r="D7" s="125" t="s">
        <v>106</v>
      </c>
      <c r="E7" s="125" t="s">
        <v>4</v>
      </c>
      <c r="F7" s="125"/>
      <c r="G7" s="125"/>
      <c r="H7" s="125"/>
    </row>
    <row r="8" spans="1:10" ht="76.5" customHeight="1" x14ac:dyDescent="0.2">
      <c r="A8" s="126"/>
      <c r="B8" s="126"/>
      <c r="C8" s="126"/>
      <c r="D8" s="125"/>
      <c r="E8" s="126" t="s">
        <v>107</v>
      </c>
      <c r="F8" s="126" t="s">
        <v>108</v>
      </c>
      <c r="G8" s="126" t="s">
        <v>110</v>
      </c>
      <c r="H8" s="126"/>
    </row>
    <row r="9" spans="1:10" x14ac:dyDescent="0.2">
      <c r="A9" s="126"/>
      <c r="B9" s="126"/>
      <c r="C9" s="126"/>
      <c r="D9" s="125"/>
      <c r="E9" s="126"/>
      <c r="F9" s="126"/>
      <c r="G9" s="51" t="s">
        <v>106</v>
      </c>
      <c r="H9" s="51" t="s">
        <v>109</v>
      </c>
    </row>
    <row r="10" spans="1:10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</row>
    <row r="11" spans="1:10" ht="25.5" x14ac:dyDescent="0.2">
      <c r="A11" s="100" t="s">
        <v>114</v>
      </c>
      <c r="B11" s="104">
        <v>100</v>
      </c>
      <c r="C11" s="104" t="s">
        <v>115</v>
      </c>
      <c r="D11" s="105">
        <f>D13+D18+D21</f>
        <v>22364660.739999998</v>
      </c>
      <c r="E11" s="105">
        <f>E13</f>
        <v>16633766.530000001</v>
      </c>
      <c r="F11" s="105">
        <f>F18</f>
        <v>1345271.31</v>
      </c>
      <c r="G11" s="105">
        <f>G13+G21</f>
        <v>4385622.9000000004</v>
      </c>
      <c r="H11" s="105"/>
    </row>
    <row r="12" spans="1:10" ht="22.5" customHeight="1" x14ac:dyDescent="0.2">
      <c r="A12" s="67" t="s">
        <v>116</v>
      </c>
      <c r="B12" s="1">
        <v>100</v>
      </c>
      <c r="C12" s="1"/>
      <c r="D12" s="3"/>
      <c r="E12" s="1" t="s">
        <v>115</v>
      </c>
      <c r="F12" s="1" t="s">
        <v>115</v>
      </c>
      <c r="G12" s="3"/>
      <c r="H12" s="1" t="s">
        <v>115</v>
      </c>
    </row>
    <row r="13" spans="1:10" ht="27" customHeight="1" x14ac:dyDescent="0.2">
      <c r="A13" s="54" t="s">
        <v>117</v>
      </c>
      <c r="B13" s="60">
        <v>120</v>
      </c>
      <c r="C13" s="60"/>
      <c r="D13" s="63">
        <f>E13+G13</f>
        <v>17055731.530000001</v>
      </c>
      <c r="E13" s="61">
        <f>E14+E15</f>
        <v>16633766.530000001</v>
      </c>
      <c r="F13" s="59" t="s">
        <v>115</v>
      </c>
      <c r="G13" s="68">
        <f>G16</f>
        <v>421965</v>
      </c>
      <c r="H13" s="68"/>
    </row>
    <row r="14" spans="1:10" ht="26.25" customHeight="1" x14ac:dyDescent="0.2">
      <c r="A14" s="2" t="s">
        <v>63</v>
      </c>
      <c r="B14" s="1">
        <v>121</v>
      </c>
      <c r="C14" s="1" t="s">
        <v>150</v>
      </c>
      <c r="D14" s="3"/>
      <c r="E14" s="58">
        <v>6750408.5300000003</v>
      </c>
      <c r="F14" s="1"/>
      <c r="G14" s="1"/>
      <c r="H14" s="1"/>
    </row>
    <row r="15" spans="1:10" ht="26.25" customHeight="1" x14ac:dyDescent="0.2">
      <c r="A15" s="2" t="s">
        <v>151</v>
      </c>
      <c r="B15" s="1">
        <v>122</v>
      </c>
      <c r="C15" s="1" t="s">
        <v>150</v>
      </c>
      <c r="D15" s="3"/>
      <c r="E15" s="58">
        <v>9883358</v>
      </c>
      <c r="F15" s="1"/>
      <c r="G15" s="1"/>
      <c r="H15" s="1"/>
    </row>
    <row r="16" spans="1:10" ht="41.25" customHeight="1" x14ac:dyDescent="0.2">
      <c r="A16" s="2" t="s">
        <v>154</v>
      </c>
      <c r="B16" s="1">
        <v>123</v>
      </c>
      <c r="C16" s="1"/>
      <c r="D16" s="3"/>
      <c r="E16" s="58"/>
      <c r="F16" s="1"/>
      <c r="G16" s="57">
        <v>421965</v>
      </c>
      <c r="H16" s="1"/>
    </row>
    <row r="17" spans="1:8" ht="24" customHeight="1" x14ac:dyDescent="0.2">
      <c r="A17" s="67" t="s">
        <v>118</v>
      </c>
      <c r="B17" s="1">
        <v>130</v>
      </c>
      <c r="C17" s="1"/>
      <c r="D17" s="3"/>
      <c r="E17" s="1" t="s">
        <v>115</v>
      </c>
      <c r="F17" s="1" t="s">
        <v>115</v>
      </c>
      <c r="G17" s="1"/>
      <c r="H17" s="1" t="s">
        <v>115</v>
      </c>
    </row>
    <row r="18" spans="1:8" ht="38.25" x14ac:dyDescent="0.2">
      <c r="A18" s="54" t="s">
        <v>119</v>
      </c>
      <c r="B18" s="60">
        <v>150</v>
      </c>
      <c r="C18" s="60"/>
      <c r="D18" s="63">
        <f>F18</f>
        <v>1345271.31</v>
      </c>
      <c r="E18" s="60" t="s">
        <v>115</v>
      </c>
      <c r="F18" s="61">
        <f>F19+F20</f>
        <v>1345271.31</v>
      </c>
      <c r="G18" s="60" t="s">
        <v>115</v>
      </c>
      <c r="H18" s="60" t="s">
        <v>115</v>
      </c>
    </row>
    <row r="19" spans="1:8" ht="60" customHeight="1" x14ac:dyDescent="0.2">
      <c r="A19" s="2" t="s">
        <v>64</v>
      </c>
      <c r="B19" s="1"/>
      <c r="C19" s="1" t="s">
        <v>152</v>
      </c>
      <c r="D19" s="3"/>
      <c r="E19" s="1"/>
      <c r="F19" s="62">
        <v>20301.21</v>
      </c>
      <c r="G19" s="1"/>
      <c r="H19" s="1"/>
    </row>
    <row r="20" spans="1:8" ht="69" customHeight="1" x14ac:dyDescent="0.2">
      <c r="A20" s="2" t="s">
        <v>0</v>
      </c>
      <c r="B20" s="1"/>
      <c r="C20" s="1" t="s">
        <v>153</v>
      </c>
      <c r="D20" s="3"/>
      <c r="E20" s="1"/>
      <c r="F20" s="62">
        <v>1324970.1000000001</v>
      </c>
      <c r="G20" s="1"/>
      <c r="H20" s="1"/>
    </row>
    <row r="21" spans="1:8" x14ac:dyDescent="0.2">
      <c r="A21" s="106" t="s">
        <v>120</v>
      </c>
      <c r="B21" s="89">
        <v>160</v>
      </c>
      <c r="C21" s="89"/>
      <c r="D21" s="78">
        <f>G21</f>
        <v>3963657.9</v>
      </c>
      <c r="E21" s="89" t="s">
        <v>115</v>
      </c>
      <c r="F21" s="89" t="s">
        <v>115</v>
      </c>
      <c r="G21" s="107">
        <f>G22</f>
        <v>3963657.9</v>
      </c>
      <c r="H21" s="89"/>
    </row>
    <row r="22" spans="1:8" ht="34.5" customHeight="1" x14ac:dyDescent="0.2">
      <c r="A22" s="2" t="s">
        <v>65</v>
      </c>
      <c r="B22" s="1">
        <v>160</v>
      </c>
      <c r="C22" s="1"/>
      <c r="D22" s="3"/>
      <c r="E22" s="1"/>
      <c r="F22" s="1"/>
      <c r="G22" s="57">
        <v>3963657.9</v>
      </c>
      <c r="H22" s="1"/>
    </row>
    <row r="23" spans="1:8" ht="19.5" customHeight="1" x14ac:dyDescent="0.2">
      <c r="A23" s="23" t="s">
        <v>121</v>
      </c>
      <c r="B23" s="1">
        <v>180</v>
      </c>
      <c r="C23" s="1" t="s">
        <v>115</v>
      </c>
      <c r="D23" s="3"/>
      <c r="E23" s="1" t="s">
        <v>115</v>
      </c>
      <c r="F23" s="1" t="s">
        <v>115</v>
      </c>
      <c r="G23" s="1"/>
      <c r="H23" s="1" t="s">
        <v>115</v>
      </c>
    </row>
    <row r="24" spans="1:8" x14ac:dyDescent="0.2">
      <c r="A24" s="23"/>
      <c r="B24" s="1"/>
      <c r="C24" s="3"/>
      <c r="D24" s="3"/>
      <c r="E24" s="3"/>
      <c r="F24" s="3"/>
      <c r="G24" s="3"/>
      <c r="H24" s="3"/>
    </row>
    <row r="25" spans="1:8" ht="25.5" x14ac:dyDescent="0.2">
      <c r="A25" s="100" t="s">
        <v>122</v>
      </c>
      <c r="B25" s="101">
        <v>200</v>
      </c>
      <c r="C25" s="101" t="s">
        <v>115</v>
      </c>
      <c r="D25" s="102">
        <f>D26+D75+D60+D88+D94</f>
        <v>22364660.739999998</v>
      </c>
      <c r="E25" s="102">
        <f>E26+E75+E60+E88+E94</f>
        <v>16633766.52</v>
      </c>
      <c r="F25" s="102">
        <f>F26+F75+F60+F88+F94</f>
        <v>1345271.31</v>
      </c>
      <c r="G25" s="102">
        <f>G26+G75+G60+G88+G94</f>
        <v>4385622.91</v>
      </c>
      <c r="H25" s="103"/>
    </row>
    <row r="26" spans="1:8" ht="29.25" customHeight="1" x14ac:dyDescent="0.2">
      <c r="A26" s="25" t="s">
        <v>63</v>
      </c>
      <c r="B26" s="65"/>
      <c r="C26" s="65"/>
      <c r="D26" s="18">
        <f>D28+D38+D65</f>
        <v>6448000.2700000005</v>
      </c>
      <c r="E26" s="18">
        <f>E28+E38+E65</f>
        <v>6448000.2700000005</v>
      </c>
      <c r="F26" s="66"/>
      <c r="G26" s="66"/>
      <c r="H26" s="66"/>
    </row>
    <row r="27" spans="1:8" ht="27" customHeight="1" x14ac:dyDescent="0.2">
      <c r="A27" s="23" t="s">
        <v>123</v>
      </c>
      <c r="B27" s="1">
        <v>210</v>
      </c>
      <c r="C27" s="1"/>
      <c r="D27" s="3"/>
      <c r="E27" s="3"/>
      <c r="F27" s="3"/>
      <c r="G27" s="3"/>
      <c r="H27" s="3"/>
    </row>
    <row r="28" spans="1:8" ht="31.5" customHeight="1" x14ac:dyDescent="0.2">
      <c r="A28" s="84" t="s">
        <v>156</v>
      </c>
      <c r="B28" s="1">
        <v>211</v>
      </c>
      <c r="C28" s="79" t="s">
        <v>155</v>
      </c>
      <c r="D28" s="80">
        <f>E28</f>
        <v>4139007.8000000003</v>
      </c>
      <c r="E28" s="80">
        <f>E29+E31</f>
        <v>4139007.8000000003</v>
      </c>
      <c r="F28" s="71"/>
      <c r="G28" s="71"/>
      <c r="H28" s="71"/>
    </row>
    <row r="29" spans="1:8" ht="21.75" customHeight="1" x14ac:dyDescent="0.2">
      <c r="A29" s="2" t="s">
        <v>66</v>
      </c>
      <c r="B29" s="1"/>
      <c r="C29" s="79"/>
      <c r="D29" s="81">
        <f>E29</f>
        <v>3179740.7</v>
      </c>
      <c r="E29" s="81">
        <v>3179740.7</v>
      </c>
      <c r="F29" s="71"/>
      <c r="G29" s="71"/>
      <c r="H29" s="71"/>
    </row>
    <row r="30" spans="1:8" ht="21.75" customHeight="1" x14ac:dyDescent="0.2">
      <c r="A30" s="2" t="s">
        <v>67</v>
      </c>
      <c r="B30" s="1"/>
      <c r="C30" s="79"/>
      <c r="D30" s="81">
        <f>E30</f>
        <v>0</v>
      </c>
      <c r="E30" s="81">
        <v>0</v>
      </c>
      <c r="F30" s="71"/>
      <c r="G30" s="71"/>
      <c r="H30" s="71"/>
    </row>
    <row r="31" spans="1:8" ht="24.75" customHeight="1" x14ac:dyDescent="0.2">
      <c r="A31" s="2" t="s">
        <v>68</v>
      </c>
      <c r="B31" s="1"/>
      <c r="C31" s="79"/>
      <c r="D31" s="81">
        <f>E31</f>
        <v>959267.1</v>
      </c>
      <c r="E31" s="81">
        <v>959267.1</v>
      </c>
      <c r="F31" s="71"/>
      <c r="G31" s="71"/>
      <c r="H31" s="71"/>
    </row>
    <row r="32" spans="1:8" ht="23.25" customHeight="1" x14ac:dyDescent="0.2">
      <c r="A32" s="67" t="s">
        <v>124</v>
      </c>
      <c r="B32" s="1">
        <v>220</v>
      </c>
      <c r="C32" s="1"/>
      <c r="D32" s="71"/>
      <c r="E32" s="71"/>
      <c r="F32" s="71"/>
      <c r="G32" s="71"/>
      <c r="H32" s="71"/>
    </row>
    <row r="33" spans="1:8" x14ac:dyDescent="0.2">
      <c r="A33" s="73" t="s">
        <v>5</v>
      </c>
      <c r="B33" s="1"/>
      <c r="C33" s="1"/>
      <c r="D33" s="71"/>
      <c r="E33" s="71"/>
      <c r="F33" s="71"/>
      <c r="G33" s="71"/>
      <c r="H33" s="71"/>
    </row>
    <row r="34" spans="1:8" ht="21.75" customHeight="1" x14ac:dyDescent="0.2">
      <c r="A34" s="67" t="s">
        <v>125</v>
      </c>
      <c r="B34" s="1">
        <v>230</v>
      </c>
      <c r="C34" s="1"/>
      <c r="D34" s="71"/>
      <c r="E34" s="71"/>
      <c r="F34" s="71"/>
      <c r="G34" s="71"/>
      <c r="H34" s="71"/>
    </row>
    <row r="35" spans="1:8" x14ac:dyDescent="0.2">
      <c r="A35" s="67" t="s">
        <v>5</v>
      </c>
      <c r="B35" s="1"/>
      <c r="C35" s="1"/>
      <c r="D35" s="71"/>
      <c r="E35" s="71"/>
      <c r="F35" s="71"/>
      <c r="G35" s="71"/>
      <c r="H35" s="71"/>
    </row>
    <row r="36" spans="1:8" ht="22.5" x14ac:dyDescent="0.2">
      <c r="A36" s="67" t="s">
        <v>126</v>
      </c>
      <c r="B36" s="1">
        <v>240</v>
      </c>
      <c r="C36" s="1"/>
      <c r="D36" s="71"/>
      <c r="E36" s="71"/>
      <c r="F36" s="71"/>
      <c r="G36" s="71"/>
      <c r="H36" s="71"/>
    </row>
    <row r="37" spans="1:8" ht="25.5" customHeight="1" x14ac:dyDescent="0.2">
      <c r="A37" s="67" t="s">
        <v>127</v>
      </c>
      <c r="B37" s="1">
        <v>250</v>
      </c>
      <c r="C37" s="1"/>
      <c r="D37" s="71"/>
      <c r="E37" s="71"/>
      <c r="F37" s="71"/>
      <c r="G37" s="71"/>
      <c r="H37" s="71"/>
    </row>
    <row r="38" spans="1:8" ht="26.25" customHeight="1" x14ac:dyDescent="0.2">
      <c r="A38" s="76" t="s">
        <v>128</v>
      </c>
      <c r="B38" s="59">
        <v>260</v>
      </c>
      <c r="C38" s="59" t="s">
        <v>115</v>
      </c>
      <c r="D38" s="82">
        <f>D40+D44+D55</f>
        <v>2009772.4000000001</v>
      </c>
      <c r="E38" s="82">
        <f>E40+E44+E55</f>
        <v>2009772.4000000001</v>
      </c>
      <c r="F38" s="71"/>
      <c r="G38" s="71"/>
      <c r="H38" s="71"/>
    </row>
    <row r="39" spans="1:8" ht="26.25" customHeight="1" x14ac:dyDescent="0.2">
      <c r="A39" s="74" t="s">
        <v>36</v>
      </c>
      <c r="B39" s="1"/>
      <c r="C39" s="1"/>
      <c r="D39" s="81"/>
      <c r="E39" s="81"/>
      <c r="F39" s="71"/>
      <c r="G39" s="71"/>
      <c r="H39" s="71"/>
    </row>
    <row r="40" spans="1:8" ht="26.25" customHeight="1" x14ac:dyDescent="0.2">
      <c r="A40" s="74" t="s">
        <v>69</v>
      </c>
      <c r="B40" s="1"/>
      <c r="C40" s="79" t="s">
        <v>157</v>
      </c>
      <c r="D40" s="80">
        <f>D41+D42+D43</f>
        <v>1620345.6</v>
      </c>
      <c r="E40" s="80">
        <f>E41+E42+E43</f>
        <v>1620345.6</v>
      </c>
      <c r="F40" s="71"/>
      <c r="G40" s="71"/>
      <c r="H40" s="71"/>
    </row>
    <row r="41" spans="1:8" ht="33.75" x14ac:dyDescent="0.2">
      <c r="A41" s="2" t="s">
        <v>33</v>
      </c>
      <c r="B41" s="1"/>
      <c r="C41" s="83"/>
      <c r="D41" s="81">
        <f>E41</f>
        <v>1035220.8</v>
      </c>
      <c r="E41" s="81">
        <v>1035220.8</v>
      </c>
      <c r="F41" s="71"/>
      <c r="G41" s="71"/>
      <c r="H41" s="71"/>
    </row>
    <row r="42" spans="1:8" ht="22.5" x14ac:dyDescent="0.2">
      <c r="A42" s="2" t="s">
        <v>34</v>
      </c>
      <c r="B42" s="1"/>
      <c r="C42" s="83"/>
      <c r="D42" s="81">
        <f>E42</f>
        <v>449158.3</v>
      </c>
      <c r="E42" s="81">
        <v>449158.3</v>
      </c>
      <c r="F42" s="71"/>
      <c r="G42" s="71"/>
      <c r="H42" s="71"/>
    </row>
    <row r="43" spans="1:8" ht="33.75" x14ac:dyDescent="0.2">
      <c r="A43" s="2" t="s">
        <v>35</v>
      </c>
      <c r="B43" s="1"/>
      <c r="C43" s="83"/>
      <c r="D43" s="81">
        <f>E43</f>
        <v>135966.5</v>
      </c>
      <c r="E43" s="81">
        <v>135966.5</v>
      </c>
      <c r="F43" s="71"/>
      <c r="G43" s="71"/>
      <c r="H43" s="71"/>
    </row>
    <row r="44" spans="1:8" ht="31.5" x14ac:dyDescent="0.2">
      <c r="A44" s="74" t="s">
        <v>37</v>
      </c>
      <c r="B44" s="1"/>
      <c r="C44" s="79" t="s">
        <v>158</v>
      </c>
      <c r="D44" s="80">
        <f>D45+D46+D47+D48+D49+D50+D51+D52+D53+D54</f>
        <v>206293.99</v>
      </c>
      <c r="E44" s="80">
        <f>E45+E46+E47+E48+E49+E50+E51+E52+E53+E54</f>
        <v>206293.99</v>
      </c>
      <c r="F44" s="71"/>
      <c r="G44" s="71"/>
      <c r="H44" s="71"/>
    </row>
    <row r="45" spans="1:8" ht="33.75" x14ac:dyDescent="0.2">
      <c r="A45" s="2" t="s">
        <v>1</v>
      </c>
      <c r="B45" s="1"/>
      <c r="C45" s="3"/>
      <c r="D45" s="81">
        <f>E45</f>
        <v>18754</v>
      </c>
      <c r="E45" s="81">
        <v>18754</v>
      </c>
      <c r="F45" s="71"/>
      <c r="G45" s="71"/>
      <c r="H45" s="71"/>
    </row>
    <row r="46" spans="1:8" ht="33.75" x14ac:dyDescent="0.2">
      <c r="A46" s="2" t="s">
        <v>38</v>
      </c>
      <c r="B46" s="1"/>
      <c r="C46" s="3"/>
      <c r="D46" s="81">
        <f t="shared" ref="D46:D54" si="0">E46</f>
        <v>21660.86</v>
      </c>
      <c r="E46" s="81">
        <v>21660.86</v>
      </c>
      <c r="F46" s="71"/>
      <c r="G46" s="71"/>
      <c r="H46" s="71"/>
    </row>
    <row r="47" spans="1:8" ht="33.75" x14ac:dyDescent="0.2">
      <c r="A47" s="2" t="s">
        <v>40</v>
      </c>
      <c r="B47" s="1"/>
      <c r="C47" s="3"/>
      <c r="D47" s="81">
        <f t="shared" si="0"/>
        <v>7876.68</v>
      </c>
      <c r="E47" s="81">
        <v>7876.68</v>
      </c>
      <c r="F47" s="71"/>
      <c r="G47" s="71"/>
      <c r="H47" s="71"/>
    </row>
    <row r="48" spans="1:8" ht="22.5" x14ac:dyDescent="0.2">
      <c r="A48" s="2" t="s">
        <v>39</v>
      </c>
      <c r="B48" s="1"/>
      <c r="C48" s="3"/>
      <c r="D48" s="81">
        <f t="shared" si="0"/>
        <v>2625.56</v>
      </c>
      <c r="E48" s="81">
        <v>2625.56</v>
      </c>
      <c r="F48" s="71"/>
      <c r="G48" s="71"/>
      <c r="H48" s="71"/>
    </row>
    <row r="49" spans="1:8" ht="22.5" x14ac:dyDescent="0.2">
      <c r="A49" s="2" t="s">
        <v>41</v>
      </c>
      <c r="B49" s="1"/>
      <c r="C49" s="3"/>
      <c r="D49" s="81">
        <f t="shared" si="0"/>
        <v>29537.55</v>
      </c>
      <c r="E49" s="81">
        <v>29537.55</v>
      </c>
      <c r="F49" s="71"/>
      <c r="G49" s="71"/>
      <c r="H49" s="71"/>
    </row>
    <row r="50" spans="1:8" ht="33.75" x14ac:dyDescent="0.2">
      <c r="A50" s="2" t="s">
        <v>70</v>
      </c>
      <c r="B50" s="1"/>
      <c r="C50" s="3"/>
      <c r="D50" s="81">
        <f t="shared" si="0"/>
        <v>8720.61</v>
      </c>
      <c r="E50" s="81">
        <v>8720.61</v>
      </c>
      <c r="F50" s="71"/>
      <c r="G50" s="71"/>
      <c r="H50" s="71"/>
    </row>
    <row r="51" spans="1:8" ht="33.75" x14ac:dyDescent="0.2">
      <c r="A51" s="2" t="s">
        <v>159</v>
      </c>
      <c r="B51" s="1"/>
      <c r="C51" s="3"/>
      <c r="D51" s="81">
        <f t="shared" si="0"/>
        <v>11721.25</v>
      </c>
      <c r="E51" s="81">
        <v>11721.25</v>
      </c>
      <c r="F51" s="71"/>
      <c r="G51" s="71"/>
      <c r="H51" s="71"/>
    </row>
    <row r="52" spans="1:8" ht="45" x14ac:dyDescent="0.2">
      <c r="A52" s="2" t="s">
        <v>160</v>
      </c>
      <c r="B52" s="1"/>
      <c r="C52" s="3"/>
      <c r="D52" s="81">
        <f t="shared" si="0"/>
        <v>16878.599999999999</v>
      </c>
      <c r="E52" s="81">
        <v>16878.599999999999</v>
      </c>
      <c r="F52" s="71"/>
      <c r="G52" s="71"/>
      <c r="H52" s="71"/>
    </row>
    <row r="53" spans="1:8" ht="22.5" x14ac:dyDescent="0.2">
      <c r="A53" s="2" t="s">
        <v>161</v>
      </c>
      <c r="B53" s="1"/>
      <c r="C53" s="3"/>
      <c r="D53" s="81">
        <f t="shared" si="0"/>
        <v>5063.58</v>
      </c>
      <c r="E53" s="81">
        <v>5063.58</v>
      </c>
      <c r="F53" s="71"/>
      <c r="G53" s="71"/>
      <c r="H53" s="71"/>
    </row>
    <row r="54" spans="1:8" ht="33.75" x14ac:dyDescent="0.2">
      <c r="A54" s="2" t="s">
        <v>32</v>
      </c>
      <c r="B54" s="1"/>
      <c r="C54" s="3"/>
      <c r="D54" s="81">
        <f t="shared" si="0"/>
        <v>83455.3</v>
      </c>
      <c r="E54" s="81">
        <v>83455.3</v>
      </c>
      <c r="F54" s="71"/>
      <c r="G54" s="71"/>
      <c r="H54" s="71"/>
    </row>
    <row r="55" spans="1:8" ht="21" x14ac:dyDescent="0.2">
      <c r="A55" s="74" t="s">
        <v>71</v>
      </c>
      <c r="B55" s="75"/>
      <c r="C55" s="79" t="s">
        <v>158</v>
      </c>
      <c r="D55" s="80">
        <f>D56+D57+D58+D59</f>
        <v>183132.81000000003</v>
      </c>
      <c r="E55" s="80">
        <f>E56+E57+E58+E59</f>
        <v>183132.81000000003</v>
      </c>
      <c r="F55" s="71"/>
      <c r="G55" s="71"/>
      <c r="H55" s="71"/>
    </row>
    <row r="56" spans="1:8" ht="33.75" x14ac:dyDescent="0.2">
      <c r="A56" s="2" t="s">
        <v>46</v>
      </c>
      <c r="B56" s="1"/>
      <c r="C56" s="83"/>
      <c r="D56" s="81">
        <f>E56</f>
        <v>73140.600000000006</v>
      </c>
      <c r="E56" s="81">
        <v>73140.600000000006</v>
      </c>
      <c r="F56" s="71"/>
      <c r="G56" s="71"/>
      <c r="H56" s="71"/>
    </row>
    <row r="57" spans="1:8" ht="24.75" customHeight="1" x14ac:dyDescent="0.2">
      <c r="A57" s="2" t="s">
        <v>47</v>
      </c>
      <c r="B57" s="1"/>
      <c r="C57" s="83"/>
      <c r="D57" s="81">
        <f>E57</f>
        <v>67608.17</v>
      </c>
      <c r="E57" s="81">
        <v>67608.17</v>
      </c>
      <c r="F57" s="71"/>
      <c r="G57" s="71"/>
      <c r="H57" s="71"/>
    </row>
    <row r="58" spans="1:8" ht="22.5" x14ac:dyDescent="0.2">
      <c r="A58" s="2" t="s">
        <v>48</v>
      </c>
      <c r="B58" s="1"/>
      <c r="C58" s="83"/>
      <c r="D58" s="81">
        <f>E58</f>
        <v>26255.599999999999</v>
      </c>
      <c r="E58" s="81">
        <v>26255.599999999999</v>
      </c>
      <c r="F58" s="71"/>
      <c r="G58" s="71"/>
      <c r="H58" s="71"/>
    </row>
    <row r="59" spans="1:8" ht="22.5" x14ac:dyDescent="0.2">
      <c r="A59" s="2" t="s">
        <v>42</v>
      </c>
      <c r="B59" s="1"/>
      <c r="C59" s="83"/>
      <c r="D59" s="81">
        <f>E59</f>
        <v>16128.44</v>
      </c>
      <c r="E59" s="81">
        <v>16128.44</v>
      </c>
      <c r="F59" s="71"/>
      <c r="G59" s="71"/>
      <c r="H59" s="71"/>
    </row>
    <row r="60" spans="1:8" ht="21" x14ac:dyDescent="0.2">
      <c r="A60" s="74" t="s">
        <v>72</v>
      </c>
      <c r="B60" s="75"/>
      <c r="C60" s="79" t="s">
        <v>158</v>
      </c>
      <c r="D60" s="80">
        <f>D61+D62</f>
        <v>302408.25</v>
      </c>
      <c r="E60" s="80">
        <f>E61+E62</f>
        <v>302408.25</v>
      </c>
      <c r="F60" s="71"/>
      <c r="G60" s="71"/>
      <c r="H60" s="71"/>
    </row>
    <row r="61" spans="1:8" ht="33.75" x14ac:dyDescent="0.2">
      <c r="A61" s="2" t="s">
        <v>45</v>
      </c>
      <c r="B61" s="1"/>
      <c r="C61" s="3"/>
      <c r="D61" s="81">
        <f>E61</f>
        <v>296969.59000000003</v>
      </c>
      <c r="E61" s="81">
        <v>296969.59000000003</v>
      </c>
      <c r="F61" s="71"/>
      <c r="G61" s="71"/>
      <c r="H61" s="71"/>
    </row>
    <row r="62" spans="1:8" ht="33.75" x14ac:dyDescent="0.2">
      <c r="A62" s="2" t="s">
        <v>73</v>
      </c>
      <c r="B62" s="1"/>
      <c r="C62" s="3"/>
      <c r="D62" s="81">
        <f>E62</f>
        <v>5438.66</v>
      </c>
      <c r="E62" s="81">
        <v>5438.66</v>
      </c>
      <c r="F62" s="71"/>
      <c r="G62" s="71"/>
      <c r="H62" s="71"/>
    </row>
    <row r="63" spans="1:8" x14ac:dyDescent="0.2">
      <c r="A63" s="2"/>
      <c r="B63" s="1"/>
      <c r="C63" s="3"/>
      <c r="D63" s="81"/>
      <c r="E63" s="81"/>
      <c r="F63" s="71"/>
      <c r="G63" s="71"/>
      <c r="H63" s="71"/>
    </row>
    <row r="64" spans="1:8" x14ac:dyDescent="0.2">
      <c r="A64" s="23"/>
      <c r="B64" s="1"/>
      <c r="C64" s="3"/>
      <c r="D64" s="81"/>
      <c r="E64" s="81"/>
      <c r="F64" s="71"/>
      <c r="G64" s="71"/>
      <c r="H64" s="71"/>
    </row>
    <row r="65" spans="1:8" ht="28.5" customHeight="1" x14ac:dyDescent="0.2">
      <c r="A65" s="54" t="s">
        <v>129</v>
      </c>
      <c r="B65" s="60">
        <v>300</v>
      </c>
      <c r="C65" s="60" t="s">
        <v>115</v>
      </c>
      <c r="D65" s="80">
        <f>D67</f>
        <v>299220.07</v>
      </c>
      <c r="E65" s="80">
        <f>E67</f>
        <v>299220.07</v>
      </c>
      <c r="F65" s="71"/>
      <c r="G65" s="71"/>
      <c r="H65" s="71"/>
    </row>
    <row r="66" spans="1:8" ht="25.5" x14ac:dyDescent="0.2">
      <c r="A66" s="23" t="s">
        <v>130</v>
      </c>
      <c r="B66" s="1"/>
      <c r="C66" s="3"/>
      <c r="D66" s="81"/>
      <c r="E66" s="81"/>
      <c r="F66" s="71"/>
      <c r="G66" s="71"/>
      <c r="H66" s="71"/>
    </row>
    <row r="67" spans="1:8" x14ac:dyDescent="0.2">
      <c r="A67" s="23" t="s">
        <v>162</v>
      </c>
      <c r="B67" s="1">
        <v>320</v>
      </c>
      <c r="C67" s="79" t="s">
        <v>158</v>
      </c>
      <c r="D67" s="82">
        <f>D68+D69+D70</f>
        <v>299220.07</v>
      </c>
      <c r="E67" s="82">
        <f>E68+E69+E70</f>
        <v>299220.07</v>
      </c>
      <c r="F67" s="71"/>
      <c r="G67" s="71"/>
      <c r="H67" s="71"/>
    </row>
    <row r="68" spans="1:8" ht="33.75" x14ac:dyDescent="0.2">
      <c r="A68" s="2" t="s">
        <v>74</v>
      </c>
      <c r="B68" s="1"/>
      <c r="C68" s="3"/>
      <c r="D68" s="81">
        <f>E68</f>
        <v>4032.11</v>
      </c>
      <c r="E68" s="81">
        <v>4032.11</v>
      </c>
      <c r="F68" s="71"/>
      <c r="G68" s="71"/>
      <c r="H68" s="71"/>
    </row>
    <row r="69" spans="1:8" ht="26.25" customHeight="1" x14ac:dyDescent="0.2">
      <c r="A69" s="2" t="s">
        <v>44</v>
      </c>
      <c r="B69" s="1"/>
      <c r="C69" s="3"/>
      <c r="D69" s="81">
        <f>E69</f>
        <v>16503.52</v>
      </c>
      <c r="E69" s="81">
        <v>16503.52</v>
      </c>
      <c r="F69" s="71"/>
      <c r="G69" s="71"/>
      <c r="H69" s="71"/>
    </row>
    <row r="70" spans="1:8" ht="22.5" x14ac:dyDescent="0.2">
      <c r="A70" s="2" t="s">
        <v>43</v>
      </c>
      <c r="B70" s="1"/>
      <c r="C70" s="3"/>
      <c r="D70" s="81">
        <f>E70</f>
        <v>278684.44</v>
      </c>
      <c r="E70" s="81">
        <v>278684.44</v>
      </c>
      <c r="F70" s="71"/>
      <c r="G70" s="71"/>
      <c r="H70" s="71"/>
    </row>
    <row r="71" spans="1:8" x14ac:dyDescent="0.2">
      <c r="A71" s="23"/>
      <c r="B71" s="1"/>
      <c r="C71" s="3"/>
      <c r="D71" s="71"/>
      <c r="E71" s="71"/>
      <c r="F71" s="71"/>
      <c r="G71" s="71"/>
      <c r="H71" s="71"/>
    </row>
    <row r="72" spans="1:8" ht="24" customHeight="1" x14ac:dyDescent="0.2">
      <c r="A72" s="54" t="s">
        <v>131</v>
      </c>
      <c r="B72" s="1">
        <v>400</v>
      </c>
      <c r="C72" s="3"/>
      <c r="D72" s="71"/>
      <c r="E72" s="71"/>
      <c r="F72" s="71"/>
      <c r="G72" s="71"/>
      <c r="H72" s="71"/>
    </row>
    <row r="73" spans="1:8" ht="25.5" x14ac:dyDescent="0.2">
      <c r="A73" s="23" t="s">
        <v>132</v>
      </c>
      <c r="B73" s="1">
        <v>410</v>
      </c>
      <c r="C73" s="3"/>
      <c r="D73" s="71"/>
      <c r="E73" s="71"/>
      <c r="F73" s="71"/>
      <c r="G73" s="71"/>
      <c r="H73" s="71"/>
    </row>
    <row r="74" spans="1:8" x14ac:dyDescent="0.2">
      <c r="A74" s="23" t="s">
        <v>133</v>
      </c>
      <c r="B74" s="1">
        <v>420</v>
      </c>
      <c r="C74" s="3"/>
      <c r="D74" s="71"/>
      <c r="E74" s="71"/>
      <c r="F74" s="71"/>
      <c r="G74" s="71"/>
      <c r="H74" s="71"/>
    </row>
    <row r="75" spans="1:8" ht="108" x14ac:dyDescent="0.2">
      <c r="A75" s="25" t="s">
        <v>95</v>
      </c>
      <c r="B75" s="65"/>
      <c r="C75" s="66"/>
      <c r="D75" s="16">
        <f>D77+D81+D83</f>
        <v>9883358</v>
      </c>
      <c r="E75" s="16">
        <f>E77+E81+E83</f>
        <v>9883358</v>
      </c>
      <c r="F75" s="72"/>
      <c r="G75" s="72"/>
      <c r="H75" s="72"/>
    </row>
    <row r="76" spans="1:8" ht="25.5" x14ac:dyDescent="0.2">
      <c r="A76" s="23" t="s">
        <v>123</v>
      </c>
      <c r="B76" s="1">
        <v>210</v>
      </c>
      <c r="C76" s="3"/>
      <c r="D76" s="71"/>
      <c r="E76" s="71"/>
      <c r="F76" s="71"/>
      <c r="G76" s="71"/>
      <c r="H76" s="71"/>
    </row>
    <row r="77" spans="1:8" ht="32.25" x14ac:dyDescent="0.2">
      <c r="A77" s="84" t="s">
        <v>156</v>
      </c>
      <c r="B77" s="79">
        <v>211</v>
      </c>
      <c r="C77" s="79" t="s">
        <v>163</v>
      </c>
      <c r="D77" s="80">
        <f>D78+D79+D80</f>
        <v>9786493.5899999999</v>
      </c>
      <c r="E77" s="80">
        <f>E78+E79+E80</f>
        <v>9786493.5899999999</v>
      </c>
      <c r="F77" s="71"/>
      <c r="G77" s="71"/>
      <c r="H77" s="71"/>
    </row>
    <row r="78" spans="1:8" ht="22.5" x14ac:dyDescent="0.2">
      <c r="A78" s="2" t="s">
        <v>75</v>
      </c>
      <c r="B78" s="1"/>
      <c r="C78" s="1"/>
      <c r="D78" s="85">
        <f>E78</f>
        <v>7628470.8099999996</v>
      </c>
      <c r="E78" s="85">
        <v>7628470.8099999996</v>
      </c>
      <c r="F78" s="71"/>
      <c r="G78" s="71"/>
      <c r="H78" s="71"/>
    </row>
    <row r="79" spans="1:8" ht="22.5" x14ac:dyDescent="0.2">
      <c r="A79" s="2" t="s">
        <v>76</v>
      </c>
      <c r="B79" s="1"/>
      <c r="C79" s="1"/>
      <c r="D79" s="85">
        <f>E79</f>
        <v>1125.24</v>
      </c>
      <c r="E79" s="85">
        <v>1125.24</v>
      </c>
      <c r="F79" s="71"/>
      <c r="G79" s="71"/>
      <c r="H79" s="71"/>
    </row>
    <row r="80" spans="1:8" ht="22.5" x14ac:dyDescent="0.2">
      <c r="A80" s="2" t="s">
        <v>77</v>
      </c>
      <c r="B80" s="1"/>
      <c r="C80" s="1"/>
      <c r="D80" s="85">
        <f>E80</f>
        <v>2156897.54</v>
      </c>
      <c r="E80" s="85">
        <v>2156897.54</v>
      </c>
      <c r="F80" s="71"/>
      <c r="G80" s="71"/>
      <c r="H80" s="71"/>
    </row>
    <row r="81" spans="1:8" ht="25.5" x14ac:dyDescent="0.2">
      <c r="A81" s="76" t="s">
        <v>128</v>
      </c>
      <c r="B81" s="59">
        <v>260</v>
      </c>
      <c r="C81" s="59" t="s">
        <v>115</v>
      </c>
      <c r="D81" s="82">
        <f>D82</f>
        <v>25317.9</v>
      </c>
      <c r="E81" s="82">
        <f>E82</f>
        <v>25317.9</v>
      </c>
      <c r="F81" s="71"/>
      <c r="G81" s="71"/>
      <c r="H81" s="71"/>
    </row>
    <row r="82" spans="1:8" ht="21" x14ac:dyDescent="0.2">
      <c r="A82" s="74" t="s">
        <v>78</v>
      </c>
      <c r="B82" s="1"/>
      <c r="C82" s="79" t="s">
        <v>158</v>
      </c>
      <c r="D82" s="80">
        <f>E82</f>
        <v>25317.9</v>
      </c>
      <c r="E82" s="80">
        <v>25317.9</v>
      </c>
      <c r="F82" s="71"/>
      <c r="G82" s="71"/>
      <c r="H82" s="71"/>
    </row>
    <row r="83" spans="1:8" ht="25.5" x14ac:dyDescent="0.2">
      <c r="A83" s="54" t="s">
        <v>129</v>
      </c>
      <c r="B83" s="60">
        <v>300</v>
      </c>
      <c r="C83" s="60" t="s">
        <v>115</v>
      </c>
      <c r="D83" s="80">
        <f>D85</f>
        <v>71546.509999999995</v>
      </c>
      <c r="E83" s="80">
        <f>E85</f>
        <v>71546.509999999995</v>
      </c>
      <c r="F83" s="71"/>
      <c r="G83" s="71"/>
      <c r="H83" s="71"/>
    </row>
    <row r="84" spans="1:8" ht="25.5" x14ac:dyDescent="0.2">
      <c r="A84" s="23" t="s">
        <v>130</v>
      </c>
      <c r="B84" s="1"/>
      <c r="C84" s="3"/>
      <c r="D84" s="80"/>
      <c r="E84" s="80"/>
      <c r="F84" s="71"/>
      <c r="G84" s="71"/>
      <c r="H84" s="71"/>
    </row>
    <row r="85" spans="1:8" x14ac:dyDescent="0.2">
      <c r="A85" s="23" t="s">
        <v>162</v>
      </c>
      <c r="B85" s="1">
        <v>320</v>
      </c>
      <c r="C85" s="79" t="s">
        <v>158</v>
      </c>
      <c r="D85" s="81">
        <f>D86+D87</f>
        <v>71546.509999999995</v>
      </c>
      <c r="E85" s="81">
        <v>71546.509999999995</v>
      </c>
      <c r="F85" s="71"/>
      <c r="G85" s="71"/>
      <c r="H85" s="71"/>
    </row>
    <row r="86" spans="1:8" ht="22.5" x14ac:dyDescent="0.2">
      <c r="A86" s="2" t="s">
        <v>164</v>
      </c>
      <c r="B86" s="1"/>
      <c r="C86" s="3"/>
      <c r="D86" s="81">
        <f>E86</f>
        <v>22504.799999999999</v>
      </c>
      <c r="E86" s="81">
        <v>22504.799999999999</v>
      </c>
      <c r="F86" s="71"/>
      <c r="G86" s="71"/>
      <c r="H86" s="71"/>
    </row>
    <row r="87" spans="1:8" ht="22.5" x14ac:dyDescent="0.2">
      <c r="A87" s="2" t="s">
        <v>165</v>
      </c>
      <c r="B87" s="1"/>
      <c r="C87" s="3"/>
      <c r="D87" s="81">
        <f>E87</f>
        <v>49041.71</v>
      </c>
      <c r="E87" s="17">
        <v>49041.71</v>
      </c>
      <c r="F87" s="71"/>
      <c r="G87" s="71"/>
      <c r="H87" s="71"/>
    </row>
    <row r="88" spans="1:8" x14ac:dyDescent="0.2">
      <c r="A88" s="24" t="s">
        <v>2</v>
      </c>
      <c r="B88" s="65"/>
      <c r="C88" s="66"/>
      <c r="D88" s="94">
        <f>D89+D91+D93</f>
        <v>1345271.31</v>
      </c>
      <c r="E88" s="94"/>
      <c r="F88" s="94">
        <f>F89+F91+F93</f>
        <v>1345271.31</v>
      </c>
      <c r="G88" s="72"/>
      <c r="H88" s="72"/>
    </row>
    <row r="89" spans="1:8" ht="24" x14ac:dyDescent="0.2">
      <c r="A89" s="93" t="s">
        <v>124</v>
      </c>
      <c r="B89" s="90">
        <v>220</v>
      </c>
      <c r="C89" s="90" t="s">
        <v>153</v>
      </c>
      <c r="D89" s="92">
        <f>F90</f>
        <v>1311842.3</v>
      </c>
      <c r="E89" s="92"/>
      <c r="F89" s="92">
        <f>F90</f>
        <v>1311842.3</v>
      </c>
      <c r="G89" s="77"/>
      <c r="H89" s="77"/>
    </row>
    <row r="90" spans="1:8" ht="33.75" x14ac:dyDescent="0.2">
      <c r="A90" s="2" t="s">
        <v>79</v>
      </c>
      <c r="B90" s="69"/>
      <c r="C90" s="70"/>
      <c r="D90" s="87">
        <f>F90</f>
        <v>1311842.3</v>
      </c>
      <c r="E90" s="88"/>
      <c r="F90" s="97">
        <v>1311842.3</v>
      </c>
      <c r="G90" s="77"/>
      <c r="H90" s="77"/>
    </row>
    <row r="91" spans="1:8" ht="25.5" x14ac:dyDescent="0.2">
      <c r="A91" s="76" t="s">
        <v>128</v>
      </c>
      <c r="B91" s="59">
        <v>260</v>
      </c>
      <c r="C91" s="59" t="s">
        <v>115</v>
      </c>
      <c r="D91" s="92">
        <f>D92</f>
        <v>20301.21</v>
      </c>
      <c r="E91" s="82"/>
      <c r="F91" s="98">
        <f>F92</f>
        <v>20301.21</v>
      </c>
      <c r="G91" s="71"/>
      <c r="H91" s="71"/>
    </row>
    <row r="92" spans="1:8" ht="26.25" customHeight="1" x14ac:dyDescent="0.2">
      <c r="A92" s="2" t="s">
        <v>166</v>
      </c>
      <c r="B92" s="1"/>
      <c r="C92" s="79" t="s">
        <v>152</v>
      </c>
      <c r="D92" s="87">
        <f>F92</f>
        <v>20301.21</v>
      </c>
      <c r="E92" s="17"/>
      <c r="F92" s="85">
        <v>20301.21</v>
      </c>
      <c r="G92" s="71"/>
      <c r="H92" s="71"/>
    </row>
    <row r="93" spans="1:8" ht="26.25" customHeight="1" x14ac:dyDescent="0.2">
      <c r="A93" s="2" t="s">
        <v>175</v>
      </c>
      <c r="B93" s="1"/>
      <c r="C93" s="79"/>
      <c r="D93" s="87">
        <f>F93</f>
        <v>13127.8</v>
      </c>
      <c r="E93" s="17"/>
      <c r="F93" s="85">
        <v>13127.8</v>
      </c>
      <c r="G93" s="71"/>
      <c r="H93" s="71"/>
    </row>
    <row r="94" spans="1:8" ht="75" customHeight="1" x14ac:dyDescent="0.2">
      <c r="A94" s="95" t="s">
        <v>6</v>
      </c>
      <c r="B94" s="65"/>
      <c r="C94" s="96"/>
      <c r="D94" s="94">
        <f>D95+D99+D101</f>
        <v>4385622.91</v>
      </c>
      <c r="E94" s="86"/>
      <c r="F94" s="72"/>
      <c r="G94" s="16">
        <f>G95+G99+G101</f>
        <v>4385622.91</v>
      </c>
      <c r="H94" s="72"/>
    </row>
    <row r="95" spans="1:8" ht="26.25" customHeight="1" x14ac:dyDescent="0.2">
      <c r="A95" s="23" t="s">
        <v>123</v>
      </c>
      <c r="B95" s="1">
        <v>210</v>
      </c>
      <c r="C95" s="90"/>
      <c r="D95" s="91">
        <f>G95</f>
        <v>274699.21999999997</v>
      </c>
      <c r="E95" s="19"/>
      <c r="F95" s="19"/>
      <c r="G95" s="19">
        <f>G96</f>
        <v>274699.21999999997</v>
      </c>
      <c r="H95" s="77"/>
    </row>
    <row r="96" spans="1:8" ht="33" customHeight="1" x14ac:dyDescent="0.2">
      <c r="A96" s="84" t="s">
        <v>156</v>
      </c>
      <c r="B96" s="79">
        <v>211</v>
      </c>
      <c r="C96" s="90"/>
      <c r="D96" s="92">
        <f t="shared" ref="D96:D106" si="1">G96</f>
        <v>274699.21999999997</v>
      </c>
      <c r="E96" s="78"/>
      <c r="F96" s="78"/>
      <c r="G96" s="99">
        <f>G97+G98</f>
        <v>274699.21999999997</v>
      </c>
      <c r="H96" s="77"/>
    </row>
    <row r="97" spans="1:8" ht="17.25" customHeight="1" x14ac:dyDescent="0.2">
      <c r="A97" s="2" t="s">
        <v>167</v>
      </c>
      <c r="B97" s="1"/>
      <c r="C97" s="90"/>
      <c r="D97" s="87">
        <f t="shared" si="1"/>
        <v>210982.5</v>
      </c>
      <c r="E97" s="88"/>
      <c r="F97" s="77"/>
      <c r="G97" s="77">
        <v>210982.5</v>
      </c>
      <c r="H97" s="77"/>
    </row>
    <row r="98" spans="1:8" ht="17.25" customHeight="1" x14ac:dyDescent="0.2">
      <c r="A98" s="2" t="s">
        <v>168</v>
      </c>
      <c r="B98" s="1"/>
      <c r="C98" s="90"/>
      <c r="D98" s="87">
        <f t="shared" si="1"/>
        <v>63716.72</v>
      </c>
      <c r="E98" s="88"/>
      <c r="F98" s="77"/>
      <c r="G98" s="77">
        <v>63716.72</v>
      </c>
      <c r="H98" s="77"/>
    </row>
    <row r="99" spans="1:8" ht="26.25" customHeight="1" x14ac:dyDescent="0.2">
      <c r="A99" s="76" t="s">
        <v>128</v>
      </c>
      <c r="B99" s="59">
        <v>260</v>
      </c>
      <c r="C99" s="59" t="s">
        <v>115</v>
      </c>
      <c r="D99" s="92">
        <f t="shared" si="1"/>
        <v>84393</v>
      </c>
      <c r="E99" s="78"/>
      <c r="F99" s="78"/>
      <c r="G99" s="78">
        <f>G100</f>
        <v>84393</v>
      </c>
      <c r="H99" s="77"/>
    </row>
    <row r="100" spans="1:8" ht="33" customHeight="1" x14ac:dyDescent="0.2">
      <c r="A100" s="2" t="s">
        <v>1</v>
      </c>
      <c r="B100" s="1"/>
      <c r="C100" s="90"/>
      <c r="D100" s="87">
        <f t="shared" si="1"/>
        <v>84393</v>
      </c>
      <c r="E100" s="88"/>
      <c r="F100" s="77"/>
      <c r="G100" s="77">
        <v>84393</v>
      </c>
      <c r="H100" s="77"/>
    </row>
    <row r="101" spans="1:8" ht="23.25" customHeight="1" x14ac:dyDescent="0.2">
      <c r="A101" s="54" t="s">
        <v>129</v>
      </c>
      <c r="B101" s="60">
        <v>300</v>
      </c>
      <c r="C101" s="90"/>
      <c r="D101" s="92">
        <f t="shared" si="1"/>
        <v>4026530.69</v>
      </c>
      <c r="E101" s="78"/>
      <c r="F101" s="78"/>
      <c r="G101" s="78">
        <f>G103</f>
        <v>4026530.69</v>
      </c>
      <c r="H101" s="77"/>
    </row>
    <row r="102" spans="1:8" ht="27" customHeight="1" x14ac:dyDescent="0.2">
      <c r="A102" s="23" t="s">
        <v>130</v>
      </c>
      <c r="B102" s="1"/>
      <c r="C102" s="90"/>
      <c r="D102" s="87"/>
      <c r="E102" s="88"/>
      <c r="F102" s="77"/>
      <c r="G102" s="77"/>
      <c r="H102" s="77"/>
    </row>
    <row r="103" spans="1:8" ht="19.5" customHeight="1" x14ac:dyDescent="0.2">
      <c r="A103" s="23" t="s">
        <v>162</v>
      </c>
      <c r="B103" s="1">
        <v>320</v>
      </c>
      <c r="C103" s="90"/>
      <c r="D103" s="87">
        <f t="shared" si="1"/>
        <v>4026530.69</v>
      </c>
      <c r="E103" s="88"/>
      <c r="F103" s="77"/>
      <c r="G103" s="77">
        <v>4026530.69</v>
      </c>
      <c r="H103" s="77">
        <f>G103*0.9377</f>
        <v>3775677.8280130001</v>
      </c>
    </row>
    <row r="104" spans="1:8" ht="25.5" customHeight="1" x14ac:dyDescent="0.2">
      <c r="A104" s="2" t="s">
        <v>169</v>
      </c>
      <c r="B104" s="1"/>
      <c r="C104" s="90"/>
      <c r="D104" s="87"/>
      <c r="E104" s="88"/>
      <c r="F104" s="77"/>
      <c r="G104" s="77"/>
      <c r="H104" s="77">
        <f>G104*0.9377</f>
        <v>0</v>
      </c>
    </row>
    <row r="105" spans="1:8" ht="22.5" customHeight="1" x14ac:dyDescent="0.2">
      <c r="A105" s="2" t="s">
        <v>170</v>
      </c>
      <c r="B105" s="1"/>
      <c r="C105" s="90"/>
      <c r="D105" s="87">
        <f t="shared" si="1"/>
        <v>62872.79</v>
      </c>
      <c r="E105" s="88"/>
      <c r="F105" s="77"/>
      <c r="G105" s="77">
        <v>62872.79</v>
      </c>
      <c r="H105" s="77">
        <f>G105*0.9377</f>
        <v>58955.815182999999</v>
      </c>
    </row>
    <row r="106" spans="1:8" ht="33.75" customHeight="1" x14ac:dyDescent="0.2">
      <c r="A106" s="2" t="s">
        <v>65</v>
      </c>
      <c r="B106" s="1"/>
      <c r="C106" s="90"/>
      <c r="D106" s="87">
        <f t="shared" si="1"/>
        <v>3963657.9</v>
      </c>
      <c r="E106" s="88"/>
      <c r="F106" s="77"/>
      <c r="G106" s="77">
        <v>3963657.9</v>
      </c>
      <c r="H106" s="77">
        <f>G106*0.9377</f>
        <v>3716722.0128299999</v>
      </c>
    </row>
    <row r="107" spans="1:8" ht="15" customHeight="1" x14ac:dyDescent="0.2">
      <c r="A107" s="2"/>
      <c r="B107" s="1"/>
      <c r="C107" s="79"/>
      <c r="D107" s="81"/>
      <c r="E107" s="17"/>
      <c r="F107" s="71"/>
      <c r="G107" s="71"/>
      <c r="H107" s="71"/>
    </row>
    <row r="108" spans="1:8" ht="25.5" x14ac:dyDescent="0.2">
      <c r="A108" s="64" t="s">
        <v>134</v>
      </c>
      <c r="B108" s="65">
        <v>500</v>
      </c>
      <c r="C108" s="65" t="s">
        <v>115</v>
      </c>
      <c r="D108" s="72"/>
      <c r="E108" s="72"/>
      <c r="F108" s="72"/>
      <c r="G108" s="72"/>
      <c r="H108" s="72"/>
    </row>
    <row r="109" spans="1:8" ht="25.5" x14ac:dyDescent="0.2">
      <c r="A109" s="64" t="s">
        <v>135</v>
      </c>
      <c r="B109" s="65">
        <v>600</v>
      </c>
      <c r="C109" s="65" t="s">
        <v>115</v>
      </c>
      <c r="D109" s="72"/>
      <c r="E109" s="72"/>
      <c r="F109" s="72"/>
      <c r="G109" s="72"/>
      <c r="H109" s="72"/>
    </row>
    <row r="110" spans="1:8" x14ac:dyDescent="0.2">
      <c r="A110" s="23"/>
      <c r="B110" s="1"/>
      <c r="C110" s="3"/>
      <c r="D110" s="3"/>
      <c r="E110" s="3"/>
      <c r="F110" s="3"/>
      <c r="G110" s="3"/>
      <c r="H110" s="3"/>
    </row>
    <row r="111" spans="1:8" x14ac:dyDescent="0.2">
      <c r="A111" s="23"/>
      <c r="B111" s="1"/>
      <c r="C111" s="3"/>
      <c r="D111" s="3"/>
      <c r="E111" s="3"/>
      <c r="F111" s="3"/>
      <c r="G111" s="3"/>
      <c r="H111" s="3"/>
    </row>
    <row r="112" spans="1:8" x14ac:dyDescent="0.2">
      <c r="A112" s="23"/>
      <c r="B112" s="1"/>
      <c r="C112" s="3"/>
      <c r="D112" s="3"/>
      <c r="E112" s="3"/>
      <c r="F112" s="3"/>
      <c r="G112" s="3"/>
      <c r="H112" s="3"/>
    </row>
    <row r="113" spans="1:8" x14ac:dyDescent="0.2">
      <c r="A113" s="23"/>
      <c r="B113" s="3"/>
      <c r="C113" s="3"/>
      <c r="D113" s="3"/>
      <c r="E113" s="3"/>
      <c r="F113" s="3"/>
      <c r="G113" s="3"/>
      <c r="H113" s="3"/>
    </row>
    <row r="114" spans="1:8" x14ac:dyDescent="0.2">
      <c r="A114" s="3"/>
      <c r="B114" s="3"/>
      <c r="C114" s="3"/>
      <c r="D114" s="3"/>
      <c r="E114" s="3"/>
      <c r="F114" s="3"/>
      <c r="G114" s="3"/>
      <c r="H114" s="3"/>
    </row>
    <row r="115" spans="1:8" x14ac:dyDescent="0.2">
      <c r="A115" s="3"/>
      <c r="B115" s="3"/>
      <c r="C115" s="3"/>
      <c r="D115" s="3"/>
      <c r="E115" s="3"/>
      <c r="F115" s="3"/>
      <c r="G115" s="3"/>
      <c r="H115" s="3"/>
    </row>
  </sheetData>
  <mergeCells count="11">
    <mergeCell ref="E7:H7"/>
    <mergeCell ref="E8:E9"/>
    <mergeCell ref="F8:F9"/>
    <mergeCell ref="G8:H8"/>
    <mergeCell ref="A3:H3"/>
    <mergeCell ref="A4:H4"/>
    <mergeCell ref="A6:A9"/>
    <mergeCell ref="B6:B9"/>
    <mergeCell ref="C6:C9"/>
    <mergeCell ref="D6:H6"/>
    <mergeCell ref="D7:D9"/>
  </mergeCells>
  <phoneticPr fontId="3" type="noConversion"/>
  <pageMargins left="0.78740157480314965" right="0.78740157480314965" top="0.59055118110236227" bottom="0.39370078740157483" header="0.51181102362204722" footer="0.51181102362204722"/>
  <pageSetup paperSize="9" scale="98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5" sqref="A5"/>
    </sheetView>
  </sheetViews>
  <sheetFormatPr defaultRowHeight="12.75" x14ac:dyDescent="0.2"/>
  <cols>
    <col min="1" max="1" width="17.28515625" customWidth="1"/>
    <col min="4" max="4" width="13.85546875" customWidth="1"/>
    <col min="5" max="5" width="11.85546875" customWidth="1"/>
    <col min="6" max="6" width="12.42578125" customWidth="1"/>
    <col min="7" max="7" width="11.28515625" customWidth="1"/>
    <col min="8" max="8" width="11.5703125" customWidth="1"/>
    <col min="9" max="9" width="11.140625" customWidth="1"/>
    <col min="10" max="10" width="10.7109375" customWidth="1"/>
    <col min="11" max="11" width="9.140625" customWidth="1"/>
  </cols>
  <sheetData>
    <row r="1" spans="1:13" x14ac:dyDescent="0.2">
      <c r="K1" t="s">
        <v>144</v>
      </c>
    </row>
    <row r="3" spans="1:13" x14ac:dyDescent="0.2">
      <c r="A3" s="131" t="s">
        <v>145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3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6" spans="1:13" ht="25.5" customHeight="1" x14ac:dyDescent="0.2">
      <c r="A6" s="126" t="s">
        <v>7</v>
      </c>
      <c r="B6" s="126" t="s">
        <v>104</v>
      </c>
      <c r="C6" s="126" t="s">
        <v>136</v>
      </c>
      <c r="D6" s="126" t="s">
        <v>141</v>
      </c>
      <c r="E6" s="126"/>
      <c r="F6" s="126"/>
      <c r="G6" s="126"/>
      <c r="H6" s="126"/>
      <c r="I6" s="126"/>
      <c r="J6" s="126"/>
      <c r="K6" s="126"/>
      <c r="L6" s="126"/>
      <c r="M6" s="53"/>
    </row>
    <row r="7" spans="1:13" x14ac:dyDescent="0.2">
      <c r="A7" s="126"/>
      <c r="B7" s="126"/>
      <c r="C7" s="126"/>
      <c r="D7" s="126" t="s">
        <v>140</v>
      </c>
      <c r="E7" s="126"/>
      <c r="F7" s="126"/>
      <c r="G7" s="126" t="s">
        <v>62</v>
      </c>
      <c r="H7" s="126"/>
      <c r="I7" s="126"/>
      <c r="J7" s="126"/>
      <c r="K7" s="126"/>
      <c r="L7" s="126"/>
      <c r="M7" s="53"/>
    </row>
    <row r="8" spans="1:13" ht="69" customHeight="1" x14ac:dyDescent="0.2">
      <c r="A8" s="126"/>
      <c r="B8" s="126"/>
      <c r="C8" s="126"/>
      <c r="D8" s="126"/>
      <c r="E8" s="126"/>
      <c r="F8" s="126"/>
      <c r="G8" s="132" t="s">
        <v>142</v>
      </c>
      <c r="H8" s="132"/>
      <c r="I8" s="132"/>
      <c r="J8" s="132" t="s">
        <v>143</v>
      </c>
      <c r="K8" s="132"/>
      <c r="L8" s="132"/>
      <c r="M8" s="53"/>
    </row>
    <row r="9" spans="1:13" ht="55.5" customHeight="1" x14ac:dyDescent="0.2">
      <c r="A9" s="126"/>
      <c r="B9" s="126"/>
      <c r="C9" s="133"/>
      <c r="D9" s="52" t="s">
        <v>137</v>
      </c>
      <c r="E9" s="52" t="s">
        <v>173</v>
      </c>
      <c r="F9" s="52" t="s">
        <v>174</v>
      </c>
      <c r="G9" s="52" t="s">
        <v>137</v>
      </c>
      <c r="H9" s="52" t="s">
        <v>171</v>
      </c>
      <c r="I9" s="52" t="s">
        <v>172</v>
      </c>
      <c r="J9" s="52" t="s">
        <v>137</v>
      </c>
      <c r="K9" s="52" t="s">
        <v>138</v>
      </c>
      <c r="L9" s="52" t="s">
        <v>139</v>
      </c>
      <c r="M9" s="53"/>
    </row>
    <row r="10" spans="1:13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3" ht="53.25" customHeight="1" x14ac:dyDescent="0.2">
      <c r="A11" s="23" t="s">
        <v>146</v>
      </c>
      <c r="B11" s="55" t="s">
        <v>147</v>
      </c>
      <c r="C11" s="56" t="s">
        <v>115</v>
      </c>
      <c r="D11" s="82">
        <v>5847907.1799999997</v>
      </c>
      <c r="E11" s="82">
        <v>8330375.6600000001</v>
      </c>
      <c r="F11" s="82">
        <v>8302527.2000000002</v>
      </c>
      <c r="G11" s="82">
        <f>D11</f>
        <v>5847907.1799999997</v>
      </c>
      <c r="H11" s="82">
        <f>E11</f>
        <v>8330375.6600000001</v>
      </c>
      <c r="I11" s="82">
        <f>F11</f>
        <v>8302527.2000000002</v>
      </c>
      <c r="J11" s="3"/>
      <c r="K11" s="3"/>
      <c r="L11" s="3"/>
    </row>
    <row r="12" spans="1:13" ht="66.75" customHeight="1" x14ac:dyDescent="0.2">
      <c r="A12" s="23" t="s">
        <v>148</v>
      </c>
      <c r="B12" s="56">
        <v>1001</v>
      </c>
      <c r="C12" s="56" t="s">
        <v>115</v>
      </c>
      <c r="D12" s="83">
        <v>146907.18</v>
      </c>
      <c r="E12" s="83"/>
      <c r="F12" s="83"/>
      <c r="G12" s="83"/>
      <c r="H12" s="83"/>
      <c r="I12" s="83"/>
      <c r="J12" s="3"/>
      <c r="K12" s="3"/>
      <c r="L12" s="3"/>
    </row>
    <row r="13" spans="1:13" x14ac:dyDescent="0.2">
      <c r="A13" s="23"/>
      <c r="B13" s="56"/>
      <c r="C13" s="56"/>
      <c r="D13" s="3"/>
      <c r="E13" s="3"/>
      <c r="F13" s="3"/>
      <c r="G13" s="3"/>
      <c r="H13" s="3"/>
      <c r="I13" s="3"/>
      <c r="J13" s="3"/>
      <c r="K13" s="3"/>
      <c r="L13" s="3"/>
    </row>
    <row r="14" spans="1:13" ht="51" x14ac:dyDescent="0.2">
      <c r="A14" s="23" t="s">
        <v>149</v>
      </c>
      <c r="B14" s="56">
        <v>2001</v>
      </c>
      <c r="C14" s="1">
        <v>2017</v>
      </c>
      <c r="D14" s="85">
        <v>5701000</v>
      </c>
      <c r="E14" s="85">
        <f t="shared" ref="E14:I14" si="0">E11</f>
        <v>8330375.6600000001</v>
      </c>
      <c r="F14" s="85">
        <f t="shared" si="0"/>
        <v>8302527.2000000002</v>
      </c>
      <c r="G14" s="85">
        <v>5701000</v>
      </c>
      <c r="H14" s="85">
        <f t="shared" si="0"/>
        <v>8330375.6600000001</v>
      </c>
      <c r="I14" s="85">
        <f t="shared" si="0"/>
        <v>8302527.2000000002</v>
      </c>
      <c r="J14" s="3"/>
      <c r="K14" s="3"/>
      <c r="L14" s="3"/>
    </row>
    <row r="15" spans="1:13" x14ac:dyDescent="0.2">
      <c r="A15" s="23"/>
      <c r="B15" s="56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3" x14ac:dyDescent="0.2">
      <c r="A16" s="23"/>
      <c r="B16" s="56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">
      <c r="A17" s="23"/>
      <c r="B17" s="56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">
      <c r="A18" s="23"/>
      <c r="B18" s="56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">
      <c r="A19" s="23"/>
      <c r="B19" s="56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">
      <c r="A20" s="23"/>
      <c r="B20" s="56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">
      <c r="A21" s="23"/>
      <c r="B21" s="56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">
      <c r="A22" s="23"/>
      <c r="B22" s="56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">
      <c r="A23" s="23"/>
      <c r="B23" s="56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">
      <c r="A24" s="53"/>
    </row>
  </sheetData>
  <mergeCells count="10">
    <mergeCell ref="A3:L3"/>
    <mergeCell ref="A4:L4"/>
    <mergeCell ref="G7:L7"/>
    <mergeCell ref="G8:I8"/>
    <mergeCell ref="J8:L8"/>
    <mergeCell ref="D6:L6"/>
    <mergeCell ref="A6:A9"/>
    <mergeCell ref="B6:B9"/>
    <mergeCell ref="C6:C9"/>
    <mergeCell ref="D7:F8"/>
  </mergeCells>
  <phoneticPr fontId="3" type="noConversion"/>
  <pageMargins left="0.78740157480314965" right="0.78740157480314965" top="0.59055118110236227" bottom="0.39370078740157483" header="0.51181102362204722" footer="0.51181102362204722"/>
  <pageSetup paperSize="9" scale="97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workbookViewId="0">
      <selection activeCell="D10" sqref="D10"/>
    </sheetView>
  </sheetViews>
  <sheetFormatPr defaultRowHeight="12.75" x14ac:dyDescent="0.2"/>
  <cols>
    <col min="1" max="1" width="34" customWidth="1"/>
    <col min="2" max="2" width="9.85546875" customWidth="1"/>
    <col min="3" max="3" width="8.85546875" customWidth="1"/>
    <col min="4" max="4" width="9.7109375" customWidth="1"/>
    <col min="5" max="5" width="8.85546875" customWidth="1"/>
    <col min="6" max="6" width="9" customWidth="1"/>
    <col min="7" max="7" width="10.140625" customWidth="1"/>
  </cols>
  <sheetData>
    <row r="2" spans="1:9" x14ac:dyDescent="0.2">
      <c r="A2" s="131" t="s">
        <v>49</v>
      </c>
      <c r="B2" s="131"/>
      <c r="C2" s="131"/>
      <c r="D2" s="131"/>
      <c r="E2" s="131"/>
      <c r="F2" s="131"/>
      <c r="G2" s="131"/>
    </row>
    <row r="4" spans="1:9" ht="17.25" customHeight="1" x14ac:dyDescent="0.2">
      <c r="A4" s="125" t="s">
        <v>7</v>
      </c>
      <c r="B4" s="126" t="s">
        <v>50</v>
      </c>
      <c r="C4" s="136" t="s">
        <v>3</v>
      </c>
      <c r="D4" s="136"/>
      <c r="E4" s="136"/>
      <c r="F4" s="136"/>
      <c r="G4" s="136"/>
    </row>
    <row r="5" spans="1:9" x14ac:dyDescent="0.2">
      <c r="A5" s="125"/>
      <c r="B5" s="126"/>
      <c r="C5" s="125" t="s">
        <v>52</v>
      </c>
      <c r="D5" s="136" t="s">
        <v>51</v>
      </c>
      <c r="E5" s="136"/>
      <c r="F5" s="136"/>
      <c r="G5" s="136"/>
    </row>
    <row r="6" spans="1:9" x14ac:dyDescent="0.2">
      <c r="A6" s="125"/>
      <c r="B6" s="126"/>
      <c r="C6" s="125"/>
      <c r="D6" s="1">
        <v>1</v>
      </c>
      <c r="E6" s="1">
        <v>2</v>
      </c>
      <c r="F6" s="1">
        <v>3</v>
      </c>
      <c r="G6" s="1">
        <v>4</v>
      </c>
    </row>
    <row r="7" spans="1:9" x14ac:dyDescent="0.2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9" x14ac:dyDescent="0.2">
      <c r="A8" s="3" t="s">
        <v>53</v>
      </c>
      <c r="B8" s="1" t="s">
        <v>54</v>
      </c>
      <c r="C8" s="3">
        <v>57</v>
      </c>
      <c r="D8" s="3">
        <v>57</v>
      </c>
      <c r="E8" s="3">
        <v>57</v>
      </c>
      <c r="F8" s="3">
        <v>57</v>
      </c>
      <c r="G8" s="3">
        <v>57</v>
      </c>
    </row>
    <row r="9" spans="1:9" ht="25.5" x14ac:dyDescent="0.2">
      <c r="A9" s="23" t="s">
        <v>55</v>
      </c>
      <c r="B9" s="1" t="s">
        <v>57</v>
      </c>
      <c r="C9" s="3">
        <v>16.899999999999999</v>
      </c>
      <c r="D9" s="110">
        <v>13</v>
      </c>
      <c r="E9" s="3">
        <v>21.3</v>
      </c>
      <c r="F9" s="110">
        <v>14</v>
      </c>
      <c r="G9" s="3">
        <v>19.2</v>
      </c>
    </row>
    <row r="10" spans="1:9" x14ac:dyDescent="0.2">
      <c r="A10" s="3" t="s">
        <v>80</v>
      </c>
      <c r="B10" s="1" t="s">
        <v>58</v>
      </c>
      <c r="C10" s="27">
        <v>15444</v>
      </c>
      <c r="D10" s="27">
        <v>2862.7</v>
      </c>
      <c r="E10" s="27">
        <v>4794.8</v>
      </c>
      <c r="F10" s="27">
        <v>3138.7</v>
      </c>
      <c r="G10" s="27">
        <v>4347.5</v>
      </c>
      <c r="H10" s="109"/>
      <c r="I10" s="10"/>
    </row>
    <row r="11" spans="1:9" x14ac:dyDescent="0.2">
      <c r="A11" s="3" t="s">
        <v>81</v>
      </c>
      <c r="B11" s="1" t="s">
        <v>58</v>
      </c>
      <c r="C11" s="108">
        <v>11859.3</v>
      </c>
      <c r="D11" s="108">
        <v>2255</v>
      </c>
      <c r="E11" s="26">
        <v>3705.5</v>
      </c>
      <c r="F11" s="108">
        <v>2443</v>
      </c>
      <c r="G11" s="26">
        <v>3347.8</v>
      </c>
      <c r="H11" s="109"/>
      <c r="I11" s="10"/>
    </row>
    <row r="12" spans="1:9" ht="38.25" x14ac:dyDescent="0.2">
      <c r="A12" s="23" t="s">
        <v>56</v>
      </c>
      <c r="B12" s="1" t="s">
        <v>59</v>
      </c>
      <c r="C12" s="1">
        <v>2</v>
      </c>
      <c r="D12" s="1">
        <v>2</v>
      </c>
      <c r="E12" s="1">
        <v>2</v>
      </c>
      <c r="F12" s="1">
        <v>2</v>
      </c>
      <c r="G12" s="1">
        <v>2</v>
      </c>
      <c r="I12" s="10"/>
    </row>
    <row r="13" spans="1:9" ht="38.25" x14ac:dyDescent="0.2">
      <c r="A13" s="23" t="s">
        <v>61</v>
      </c>
      <c r="B13" s="1" t="s">
        <v>59</v>
      </c>
      <c r="C13" s="3">
        <v>301</v>
      </c>
      <c r="D13" s="3">
        <v>301</v>
      </c>
      <c r="E13" s="3">
        <v>301</v>
      </c>
      <c r="F13" s="3">
        <v>301</v>
      </c>
      <c r="G13" s="3">
        <v>301</v>
      </c>
    </row>
    <row r="15" spans="1:9" ht="27" customHeight="1" x14ac:dyDescent="0.2">
      <c r="A15" s="137"/>
      <c r="B15" s="137"/>
      <c r="C15" s="137"/>
      <c r="D15" s="137"/>
      <c r="E15" s="137"/>
      <c r="F15" s="137"/>
    </row>
    <row r="16" spans="1:9" x14ac:dyDescent="0.2">
      <c r="C16" s="15"/>
      <c r="D16" s="15"/>
      <c r="E16" s="15"/>
      <c r="F16" s="15"/>
      <c r="G16" s="15"/>
    </row>
    <row r="18" spans="1:9" x14ac:dyDescent="0.2">
      <c r="C18" s="22" t="s">
        <v>60</v>
      </c>
      <c r="D18" s="22"/>
      <c r="E18" s="22"/>
      <c r="F18" s="22"/>
      <c r="G18" s="22"/>
      <c r="H18" s="22"/>
      <c r="I18" s="22"/>
    </row>
    <row r="20" spans="1:9" x14ac:dyDescent="0.2">
      <c r="A20" s="117" t="s">
        <v>185</v>
      </c>
      <c r="B20" s="21"/>
      <c r="C20" s="21"/>
      <c r="D20" s="21"/>
      <c r="E20" s="21"/>
      <c r="F20" s="21"/>
      <c r="G20" s="21"/>
      <c r="H20" s="21"/>
      <c r="I20" s="21"/>
    </row>
    <row r="21" spans="1:9" ht="14.25" x14ac:dyDescent="0.2">
      <c r="A21" s="20" t="s">
        <v>25</v>
      </c>
      <c r="B21" s="20"/>
      <c r="C21" s="20"/>
      <c r="D21" s="20"/>
      <c r="E21" s="20"/>
      <c r="F21" s="20"/>
      <c r="G21" s="20"/>
      <c r="H21" s="20"/>
      <c r="I21" s="20"/>
    </row>
    <row r="23" spans="1:9" x14ac:dyDescent="0.2">
      <c r="A23" s="135"/>
      <c r="B23" s="135"/>
      <c r="C23" s="135"/>
      <c r="D23" s="135"/>
      <c r="E23" s="135"/>
      <c r="F23" s="135"/>
      <c r="G23" s="135"/>
      <c r="H23" s="135"/>
      <c r="I23" s="135"/>
    </row>
    <row r="24" spans="1:9" ht="14.25" x14ac:dyDescent="0.2">
      <c r="A24" s="134"/>
      <c r="B24" s="134"/>
      <c r="C24" s="134"/>
      <c r="D24" s="134"/>
      <c r="E24" s="134"/>
      <c r="F24" s="134"/>
      <c r="G24" s="134"/>
      <c r="H24" s="134"/>
      <c r="I24" s="134"/>
    </row>
    <row r="26" spans="1:9" x14ac:dyDescent="0.2">
      <c r="A26" s="135"/>
      <c r="B26" s="135"/>
      <c r="C26" s="135"/>
      <c r="D26" s="135"/>
      <c r="E26" s="135"/>
      <c r="F26" s="135"/>
      <c r="G26" s="135"/>
      <c r="H26" s="135"/>
      <c r="I26" s="135"/>
    </row>
    <row r="27" spans="1:9" ht="14.25" x14ac:dyDescent="0.2">
      <c r="A27" s="20"/>
      <c r="B27" s="20"/>
      <c r="C27" s="20"/>
      <c r="D27" s="20"/>
      <c r="E27" s="20"/>
      <c r="F27" s="20"/>
      <c r="G27" s="20"/>
      <c r="H27" s="20"/>
      <c r="I27" s="20"/>
    </row>
  </sheetData>
  <mergeCells count="10">
    <mergeCell ref="A24:I24"/>
    <mergeCell ref="A26:I26"/>
    <mergeCell ref="A4:A6"/>
    <mergeCell ref="A2:G2"/>
    <mergeCell ref="C4:G4"/>
    <mergeCell ref="D5:G5"/>
    <mergeCell ref="C5:C6"/>
    <mergeCell ref="B4:B6"/>
    <mergeCell ref="A15:F15"/>
    <mergeCell ref="A23:I23"/>
  </mergeCells>
  <phoneticPr fontId="3" type="noConversion"/>
  <pageMargins left="0.75" right="0.75" top="1" bottom="1" header="0.5" footer="0.5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Титул, п.п.1-4</vt:lpstr>
      <vt:lpstr>табл2-2017</vt:lpstr>
      <vt:lpstr>табл2-2018</vt:lpstr>
      <vt:lpstr>табл2-2019</vt:lpstr>
      <vt:lpstr>табл.2.1</vt:lpstr>
      <vt:lpstr>Показатели соц.эфф-ти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2017-04-04T15:56:48Z</cp:lastPrinted>
  <dcterms:created xsi:type="dcterms:W3CDTF">1996-10-08T23:32:33Z</dcterms:created>
  <dcterms:modified xsi:type="dcterms:W3CDTF">2017-05-19T10:28:23Z</dcterms:modified>
</cp:coreProperties>
</file>